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50" activeTab="0"/>
  </bookViews>
  <sheets>
    <sheet name="1H21" sheetId="1" r:id="rId1"/>
    <sheet name="1Q21" sheetId="2" r:id="rId2"/>
    <sheet name="1Y20" sheetId="3" r:id="rId3"/>
    <sheet name="3Q20" sheetId="4" r:id="rId4"/>
    <sheet name="1H20" sheetId="5" r:id="rId5"/>
    <sheet name="1Q20" sheetId="6" r:id="rId6"/>
    <sheet name="1Y19" sheetId="7" r:id="rId7"/>
    <sheet name="3Q19" sheetId="8" r:id="rId8"/>
    <sheet name="1H19" sheetId="9" r:id="rId9"/>
    <sheet name="1Q19" sheetId="10" r:id="rId10"/>
    <sheet name="1Y18" sheetId="11" r:id="rId11"/>
    <sheet name="3Q18" sheetId="12" r:id="rId12"/>
    <sheet name="1H18" sheetId="13" r:id="rId13"/>
    <sheet name="1Q18" sheetId="14" r:id="rId14"/>
    <sheet name="RR17" sheetId="15" r:id="rId15"/>
    <sheet name="3Q17" sheetId="16" r:id="rId16"/>
    <sheet name="1H17" sheetId="17" r:id="rId17"/>
    <sheet name="1Q17" sheetId="18" r:id="rId18"/>
    <sheet name="RR16" sheetId="19" r:id="rId19"/>
    <sheet name="3Q16" sheetId="20" r:id="rId20"/>
    <sheet name="1H16" sheetId="21" r:id="rId21"/>
    <sheet name="1Q16" sheetId="22" r:id="rId22"/>
    <sheet name="RR2015" sheetId="23" r:id="rId23"/>
    <sheet name="3Q15" sheetId="24" r:id="rId24"/>
    <sheet name="1H15" sheetId="25" r:id="rId25"/>
    <sheet name="1Q15" sheetId="26" r:id="rId26"/>
    <sheet name="RR2014" sheetId="27" r:id="rId27"/>
    <sheet name="3Q14" sheetId="28" r:id="rId28"/>
    <sheet name="1H14" sheetId="29" r:id="rId29"/>
    <sheet name="1Q14" sheetId="30" r:id="rId30"/>
    <sheet name="RR13" sheetId="31" r:id="rId31"/>
    <sheet name="3Q13" sheetId="32" r:id="rId32"/>
    <sheet name="1H13" sheetId="33" r:id="rId33"/>
    <sheet name="1Q13" sheetId="34" r:id="rId34"/>
    <sheet name="RR12" sheetId="35" r:id="rId35"/>
    <sheet name="3Q12" sheetId="36" r:id="rId36"/>
    <sheet name="1H12" sheetId="37" r:id="rId37"/>
    <sheet name="1Q12" sheetId="38" r:id="rId38"/>
    <sheet name="RR11" sheetId="39" r:id="rId39"/>
    <sheet name="3Q11" sheetId="40" r:id="rId40"/>
    <sheet name="1H11" sheetId="41" r:id="rId41"/>
    <sheet name="1Q11" sheetId="42" r:id="rId42"/>
    <sheet name="RR10" sheetId="43" r:id="rId43"/>
  </sheets>
  <definedNames>
    <definedName name="_Hlk482608417" localSheetId="12">'1H18'!$A$1</definedName>
    <definedName name="_Hlk482608417" localSheetId="8">'1H19'!$A$1</definedName>
    <definedName name="_Hlk482608417" localSheetId="4">'1H20'!$A$1</definedName>
    <definedName name="_Hlk482608417" localSheetId="0">'1H21'!$A$1</definedName>
    <definedName name="_Hlk482608417" localSheetId="13">'1Q18'!$A$1</definedName>
    <definedName name="_Hlk482608417" localSheetId="9">'1Q19'!$A$1</definedName>
    <definedName name="_Hlk482608417" localSheetId="5">'1Q20'!$A$1</definedName>
    <definedName name="_Hlk482608417" localSheetId="1">'1Q21'!$A$1</definedName>
    <definedName name="_Hlk482608417" localSheetId="10">'1Y18'!$A$1</definedName>
    <definedName name="_Hlk482608417" localSheetId="6">'1Y19'!$A$1</definedName>
    <definedName name="_Hlk482608417" localSheetId="2">'1Y20'!$A$1</definedName>
    <definedName name="_Hlk482608417" localSheetId="11">'3Q18'!$A$1</definedName>
    <definedName name="_Hlk482608417" localSheetId="7">'3Q19'!$A$1</definedName>
    <definedName name="_Hlk482608417" localSheetId="3">'3Q20'!$A$1</definedName>
  </definedNames>
  <calcPr fullCalcOnLoad="1"/>
</workbook>
</file>

<file path=xl/sharedStrings.xml><?xml version="1.0" encoding="utf-8"?>
<sst xmlns="http://schemas.openxmlformats.org/spreadsheetml/2006/main" count="1141" uniqueCount="186">
  <si>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</si>
  <si>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</si>
  <si>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</si>
  <si>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</si>
  <si>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</si>
  <si>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</si>
  <si>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</si>
  <si>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</si>
  <si>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</si>
  <si>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</si>
  <si>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</si>
  <si>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</si>
  <si>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</si>
  <si>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</si>
  <si>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</si>
  <si>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</si>
  <si>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</si>
  <si>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</si>
  <si>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</si>
  <si>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</si>
  <si>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</si>
  <si>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</si>
  <si>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</si>
  <si>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</si>
  <si>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</si>
  <si>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</si>
  <si>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</si>
  <si>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</si>
  <si>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</si>
  <si>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</si>
  <si>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</si>
  <si>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</si>
  <si>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</si>
  <si>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</si>
  <si>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</si>
  <si>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</si>
  <si>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</si>
  <si>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</si>
  <si>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</si>
  <si>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</si>
  <si>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</si>
  <si>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</si>
  <si>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</si>
  <si>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</si>
  <si>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</si>
  <si>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</si>
  <si>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</si>
  <si>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</si>
  <si>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</si>
  <si>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</si>
  <si>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</si>
  <si>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</si>
  <si>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</si>
  <si>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</si>
  <si>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</si>
  <si>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</si>
  <si>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</si>
  <si>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</si>
  <si>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</si>
  <si>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</si>
  <si>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</si>
  <si>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</si>
  <si>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</si>
  <si>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</si>
  <si>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</si>
  <si>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</si>
  <si>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</si>
  <si>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</si>
  <si>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</si>
  <si>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</si>
  <si>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</si>
  <si>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</si>
  <si>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</si>
  <si>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</si>
  <si>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</si>
  <si>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</si>
  <si>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</si>
  <si>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</si>
  <si>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</si>
  <si>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</si>
  <si>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</si>
  <si>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</si>
  <si>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</si>
  <si>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</si>
  <si>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</si>
  <si>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</si>
  <si>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</si>
  <si>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</si>
  <si>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</si>
  <si>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</si>
  <si>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</si>
  <si>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</si>
  <si>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</si>
  <si>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</si>
  <si>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</si>
  <si>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</si>
  <si>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</si>
  <si>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</si>
  <si>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</si>
  <si>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</si>
  <si>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</si>
  <si>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</si>
  <si>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</si>
  <si>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</si>
  <si>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</si>
  <si>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</si>
  <si>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</si>
  <si>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</si>
  <si>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</si>
  <si>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</si>
  <si>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</si>
  <si>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</si>
  <si>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</si>
  <si>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</si>
  <si>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</si>
  <si>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</si>
  <si>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</si>
  <si>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</si>
  <si>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</si>
  <si>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</si>
  <si>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</si>
  <si>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</si>
  <si>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</si>
  <si>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</si>
  <si>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</si>
  <si>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</si>
  <si>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</si>
  <si>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</si>
  <si>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</si>
  <si>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</si>
  <si>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</si>
  <si>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</si>
  <si>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</si>
  <si>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</si>
  <si>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</si>
  <si>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</si>
  <si>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</si>
  <si>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</si>
  <si>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</si>
  <si>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</si>
  <si>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</si>
  <si>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</si>
  <si>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</si>
  <si>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</si>
  <si>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</si>
  <si>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</si>
  <si>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</si>
  <si>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</si>
  <si>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</si>
  <si>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</si>
  <si>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</si>
  <si>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</si>
  <si>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</si>
  <si>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</si>
  <si>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</si>
  <si>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</si>
  <si>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</si>
  <si>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</si>
  <si>
    <t>Zobowiązania (razem)</t>
  </si>
  <si>
    <t>od 01.01.2018
do 31.03.2018</t>
  </si>
  <si>
    <t>od 01.01.2017
do 31.03.2017</t>
  </si>
  <si>
    <t>31.03.2018</t>
  </si>
  <si>
    <t>od 01.01.2018
do 30.06.2018</t>
  </si>
  <si>
    <t>od 01.01.2017
do 30.06.2017</t>
  </si>
  <si>
    <t>30.06.2018</t>
  </si>
  <si>
    <t>od 01.01.2018
do 30.09.2018</t>
  </si>
  <si>
    <t>od 01.01.2017
do 30.09.2017</t>
  </si>
  <si>
    <t>30.09.2018</t>
  </si>
  <si>
    <t>od 01.01.2018
do 31.12.2018</t>
  </si>
  <si>
    <t>31.12.2018</t>
  </si>
  <si>
    <t>od 01.01.2019
do 31.03.2019</t>
  </si>
  <si>
    <t>31.03.2019</t>
  </si>
  <si>
    <t>od 01.01.2019
do 30.06.2019</t>
  </si>
  <si>
    <t>30.06.2019</t>
  </si>
  <si>
    <t>od 01.01.2019
do 30.09.2019</t>
  </si>
  <si>
    <t>30.09.2019</t>
  </si>
  <si>
    <t>od 01.01.2019
do 31.12.2019</t>
  </si>
  <si>
    <t>31.12.2019</t>
  </si>
  <si>
    <t>od 01.01.2020
do 31.03.2020</t>
  </si>
  <si>
    <t>31.03.2020</t>
  </si>
  <si>
    <t>od 01.01.2020
do 30.06.2020</t>
  </si>
  <si>
    <t>od 01.01.2020
do 30.09.2020</t>
  </si>
  <si>
    <t>od 01.01.2020
do 31.12.2020</t>
  </si>
  <si>
    <t>Zysk (strata) brutto ze sprzedaży</t>
  </si>
  <si>
    <t>od 01.01.2021
do 31.03.2021</t>
  </si>
  <si>
    <t>od 01.01.2021
do 30.06.2021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</si>
</sst>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  <numFmt numFmtId="172" formatCode="0.000"/>
    <numFmt numFmtId="173" formatCode="0.0000"/>
    <numFmt numFmtId="174" formatCode="#,##0.0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10" fontId="58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34" borderId="0" xfId="0" applyFont="1" applyFill="1" applyAlignment="1">
      <alignment horizontal="center" vertical="center" wrapText="1"/>
    </xf>
    <xf numFmtId="0" fontId="60" fillId="35" borderId="0" xfId="0" applyFont="1" applyFill="1" applyAlignment="1">
      <alignment horizontal="center" wrapText="1"/>
    </xf>
    <xf numFmtId="0" fontId="59" fillId="0" borderId="12" xfId="0" applyFont="1" applyBorder="1" applyAlignment="1">
      <alignment wrapText="1"/>
    </xf>
    <xf numFmtId="3" fontId="59" fillId="0" borderId="12" xfId="0" applyNumberFormat="1" applyFont="1" applyBorder="1" applyAlignment="1">
      <alignment horizontal="right" wrapText="1"/>
    </xf>
    <xf numFmtId="0" fontId="59" fillId="0" borderId="12" xfId="0" applyFont="1" applyBorder="1" applyAlignment="1">
      <alignment horizontal="right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63" fillId="0" borderId="13" xfId="0" applyFont="1" applyBorder="1" applyAlignment="1">
      <alignment wrapText="1"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3" fillId="0" borderId="15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0" fontId="66" fillId="36" borderId="13" xfId="0" applyFont="1" applyFill="1" applyBorder="1" applyAlignment="1">
      <alignment horizontal="center" wrapText="1"/>
    </xf>
    <xf numFmtId="0" fontId="66" fillId="36" borderId="14" xfId="0" applyFont="1" applyFill="1" applyBorder="1" applyAlignment="1">
      <alignment horizontal="center" wrapText="1"/>
    </xf>
    <xf numFmtId="0" fontId="66" fillId="0" borderId="13" xfId="0" applyFont="1" applyBorder="1" applyAlignment="1">
      <alignment wrapText="1"/>
    </xf>
    <xf numFmtId="3" fontId="66" fillId="0" borderId="14" xfId="0" applyNumberFormat="1" applyFont="1" applyBorder="1" applyAlignment="1">
      <alignment horizontal="right" wrapText="1"/>
    </xf>
    <xf numFmtId="0" fontId="66" fillId="0" borderId="14" xfId="0" applyFont="1" applyBorder="1" applyAlignment="1">
      <alignment horizontal="right" wrapText="1"/>
    </xf>
    <xf numFmtId="3" fontId="66" fillId="0" borderId="14" xfId="0" applyNumberFormat="1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67" fillId="36" borderId="13" xfId="0" applyFont="1" applyFill="1" applyBorder="1" applyAlignment="1">
      <alignment wrapText="1"/>
    </xf>
    <xf numFmtId="0" fontId="67" fillId="36" borderId="14" xfId="0" applyFont="1" applyFill="1" applyBorder="1" applyAlignment="1">
      <alignment horizontal="center" wrapText="1"/>
    </xf>
    <xf numFmtId="10" fontId="66" fillId="0" borderId="14" xfId="0" applyNumberFormat="1" applyFont="1" applyBorder="1" applyAlignment="1">
      <alignment horizontal="right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6" fillId="0" borderId="13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horizontal="right" vertical="center" wrapText="1"/>
    </xf>
    <xf numFmtId="10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3" fontId="65" fillId="0" borderId="14" xfId="0" applyNumberFormat="1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0" fontId="69" fillId="0" borderId="16" xfId="0" applyFont="1" applyBorder="1" applyAlignment="1">
      <alignment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10" fontId="70" fillId="0" borderId="17" xfId="0" applyNumberFormat="1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171" fontId="70" fillId="0" borderId="17" xfId="0" applyNumberFormat="1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9" fontId="70" fillId="0" borderId="18" xfId="0" applyNumberFormat="1" applyFont="1" applyBorder="1" applyAlignment="1">
      <alignment horizontal="right"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justify" vertical="center"/>
    </xf>
    <xf numFmtId="9" fontId="70" fillId="0" borderId="18" xfId="0" applyNumberFormat="1" applyFont="1" applyBorder="1" applyAlignment="1">
      <alignment horizontal="right" vertical="center" wrapText="1"/>
    </xf>
    <xf numFmtId="165" fontId="0" fillId="0" borderId="0" xfId="42" applyAlignment="1">
      <alignment/>
    </xf>
    <xf numFmtId="165" fontId="0" fillId="0" borderId="0" xfId="42" applyAlignment="1">
      <alignment/>
    </xf>
    <xf numFmtId="165" fontId="0" fillId="0" borderId="0" xfId="42" applyFont="1" applyAlignment="1">
      <alignment/>
    </xf>
    <xf numFmtId="0" fontId="71" fillId="0" borderId="0" xfId="0" applyFont="1" applyAlignment="1">
      <alignment horizontal="justify" vertical="center" wrapText="1"/>
    </xf>
    <xf numFmtId="0" fontId="69" fillId="0" borderId="16" xfId="0" applyFont="1" applyBorder="1" applyAlignment="1">
      <alignment vertical="center"/>
    </xf>
    <xf numFmtId="2" fontId="70" fillId="0" borderId="17" xfId="0" applyNumberFormat="1" applyFont="1" applyBorder="1" applyAlignment="1">
      <alignment horizontal="right" vertical="center" wrapText="1"/>
    </xf>
    <xf numFmtId="3" fontId="70" fillId="0" borderId="17" xfId="0" applyNumberFormat="1" applyFont="1" applyFill="1" applyBorder="1" applyAlignment="1">
      <alignment horizontal="right" vertical="center" wrapText="1"/>
    </xf>
    <xf numFmtId="2" fontId="70" fillId="0" borderId="17" xfId="0" applyNumberFormat="1" applyFont="1" applyFill="1" applyBorder="1" applyAlignment="1">
      <alignment horizontal="right" vertical="center" wrapText="1"/>
    </xf>
    <xf numFmtId="0" fontId="70" fillId="0" borderId="17" xfId="0" applyFont="1" applyFill="1" applyBorder="1" applyAlignment="1">
      <alignment horizontal="right" vertical="center" wrapText="1"/>
    </xf>
    <xf numFmtId="9" fontId="70" fillId="0" borderId="17" xfId="0" applyNumberFormat="1" applyFont="1" applyFill="1" applyBorder="1" applyAlignment="1">
      <alignment horizontal="right" vertical="center" wrapText="1"/>
    </xf>
    <xf numFmtId="3" fontId="70" fillId="0" borderId="18" xfId="0" applyNumberFormat="1" applyFont="1" applyFill="1" applyBorder="1" applyAlignment="1">
      <alignment horizontal="right" vertical="center" wrapText="1"/>
    </xf>
    <xf numFmtId="0" fontId="70" fillId="0" borderId="18" xfId="0" applyFont="1" applyFill="1" applyBorder="1" applyAlignment="1">
      <alignment horizontal="right" vertical="center" wrapText="1"/>
    </xf>
    <xf numFmtId="9" fontId="70" fillId="0" borderId="18" xfId="0" applyNumberFormat="1" applyFont="1" applyFill="1" applyBorder="1" applyAlignment="1">
      <alignment horizontal="right" vertical="center" wrapText="1"/>
    </xf>
    <xf numFmtId="4" fontId="70" fillId="0" borderId="17" xfId="0" applyNumberFormat="1" applyFont="1" applyFill="1" applyBorder="1" applyAlignment="1">
      <alignment horizontal="right" vertical="center" wrapText="1"/>
    </xf>
    <xf numFmtId="4" fontId="70" fillId="0" borderId="18" xfId="0" applyNumberFormat="1" applyFont="1" applyFill="1" applyBorder="1" applyAlignment="1">
      <alignment horizontal="right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165" fontId="0" fillId="0" borderId="0" xfId="42" applyFont="1" applyAlignment="1">
      <alignment/>
    </xf>
    <xf numFmtId="165" fontId="0" fillId="0" borderId="0" xfId="0" applyNumberFormat="1" applyAlignment="1">
      <alignment/>
    </xf>
    <xf numFmtId="174" fontId="70" fillId="0" borderId="17" xfId="0" applyNumberFormat="1" applyFont="1" applyFill="1" applyBorder="1" applyAlignment="1">
      <alignment horizontal="right" vertical="center" wrapText="1"/>
    </xf>
    <xf numFmtId="174" fontId="70" fillId="0" borderId="18" xfId="0" applyNumberFormat="1" applyFont="1" applyFill="1" applyBorder="1" applyAlignment="1">
      <alignment horizontal="right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0" fontId="66" fillId="0" borderId="22" xfId="0" applyFont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 wrapText="1"/>
    </xf>
    <xf numFmtId="3" fontId="66" fillId="0" borderId="22" xfId="0" applyNumberFormat="1" applyFont="1" applyBorder="1" applyAlignment="1">
      <alignment horizontal="right" vertical="center" wrapText="1"/>
    </xf>
    <xf numFmtId="3" fontId="66" fillId="0" borderId="13" xfId="0" applyNumberFormat="1" applyFont="1" applyBorder="1" applyAlignment="1">
      <alignment horizontal="right" vertical="center" wrapText="1"/>
    </xf>
    <xf numFmtId="0" fontId="66" fillId="36" borderId="22" xfId="0" applyFont="1" applyFill="1" applyBorder="1" applyAlignment="1">
      <alignment horizontal="center" vertical="center" wrapText="1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 horizontal="center" wrapText="1"/>
    </xf>
    <xf numFmtId="0" fontId="66" fillId="36" borderId="25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0" fontId="66" fillId="36" borderId="22" xfId="0" applyFont="1" applyFill="1" applyBorder="1" applyAlignment="1">
      <alignment horizontal="center" wrapText="1"/>
    </xf>
    <xf numFmtId="0" fontId="66" fillId="36" borderId="23" xfId="0" applyFont="1" applyFill="1" applyBorder="1" applyAlignment="1">
      <alignment horizontal="center" wrapText="1"/>
    </xf>
    <xf numFmtId="0" fontId="72" fillId="36" borderId="22" xfId="0" applyFont="1" applyFill="1" applyBorder="1" applyAlignment="1">
      <alignment horizontal="center"/>
    </xf>
    <xf numFmtId="0" fontId="72" fillId="36" borderId="13" xfId="0" applyFont="1" applyFill="1" applyBorder="1" applyAlignment="1">
      <alignment horizontal="center"/>
    </xf>
    <xf numFmtId="0" fontId="72" fillId="36" borderId="27" xfId="0" applyFont="1" applyFill="1" applyBorder="1" applyAlignment="1">
      <alignment horizontal="center"/>
    </xf>
    <xf numFmtId="0" fontId="72" fillId="36" borderId="28" xfId="0" applyFont="1" applyFill="1" applyBorder="1" applyAlignment="1">
      <alignment horizontal="center"/>
    </xf>
    <xf numFmtId="0" fontId="72" fillId="36" borderId="29" xfId="0" applyFont="1" applyFill="1" applyBorder="1" applyAlignment="1">
      <alignment horizontal="center"/>
    </xf>
    <xf numFmtId="0" fontId="72" fillId="36" borderId="30" xfId="0" applyFont="1" applyFill="1" applyBorder="1" applyAlignment="1">
      <alignment horizontal="center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0" fontId="65" fillId="36" borderId="31" xfId="0" applyFont="1" applyFill="1" applyBorder="1" applyAlignment="1">
      <alignment horizontal="center" wrapText="1"/>
    </xf>
    <xf numFmtId="0" fontId="73" fillId="0" borderId="22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63" fillId="0" borderId="22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right" vertical="center" wrapText="1"/>
    </xf>
    <xf numFmtId="0" fontId="0" fillId="0" borderId="32" xfId="0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/>
    </xf>
    <xf numFmtId="0" fontId="73" fillId="37" borderId="13" xfId="0" applyFont="1" applyFill="1" applyBorder="1" applyAlignment="1">
      <alignment horizontal="center" vertical="center"/>
    </xf>
    <xf numFmtId="0" fontId="74" fillId="37" borderId="27" xfId="0" applyFont="1" applyFill="1" applyBorder="1" applyAlignment="1">
      <alignment horizontal="center" vertical="center"/>
    </xf>
    <xf numFmtId="0" fontId="74" fillId="37" borderId="28" xfId="0" applyFont="1" applyFill="1" applyBorder="1" applyAlignment="1">
      <alignment horizontal="center" vertical="center"/>
    </xf>
    <xf numFmtId="0" fontId="74" fillId="37" borderId="29" xfId="0" applyFont="1" applyFill="1" applyBorder="1" applyAlignment="1">
      <alignment horizontal="center" vertical="center"/>
    </xf>
    <xf numFmtId="0" fontId="74" fillId="37" borderId="30" xfId="0" applyFont="1" applyFill="1" applyBorder="1" applyAlignment="1">
      <alignment horizontal="center" vertical="center"/>
    </xf>
    <xf numFmtId="0" fontId="63" fillId="37" borderId="22" xfId="0" applyFont="1" applyFill="1" applyBorder="1" applyAlignment="1">
      <alignment vertical="center" wrapText="1"/>
    </xf>
    <xf numFmtId="0" fontId="63" fillId="37" borderId="13" xfId="0" applyFont="1" applyFill="1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185</v>
      </c>
      <c r="C2" s="1" t="s">
        <v>180</v>
      </c>
      <c r="D2" s="1" t="str">
        <f>B2</f>
        <v>od 01.01.2021
do 30.06.2021</v>
      </c>
      <c r="E2" s="1" t="str">
        <f>C2</f>
        <v>od 01.01.2020
do 30.06.2020</v>
      </c>
    </row>
    <row r="3" spans="1:7" ht="17.25" customHeight="1" thickBot="1" thickTop="1">
      <c r="A3" s="54" t="s">
        <v>5</v>
      </c>
      <c r="B3" s="76">
        <v>1237</v>
      </c>
      <c r="C3" s="76">
        <v>2247</v>
      </c>
      <c r="D3" s="76">
        <v>272</v>
      </c>
      <c r="E3" s="76">
        <v>506</v>
      </c>
      <c r="F3" s="86"/>
      <c r="G3" s="71"/>
    </row>
    <row r="4" spans="1:9" ht="17.25" customHeight="1" thickBot="1">
      <c r="A4" s="54" t="s">
        <v>6</v>
      </c>
      <c r="B4" s="76">
        <v>1715</v>
      </c>
      <c r="C4" s="76">
        <v>3490</v>
      </c>
      <c r="D4" s="76">
        <v>377</v>
      </c>
      <c r="E4" s="76">
        <v>786</v>
      </c>
      <c r="F4" s="86"/>
      <c r="G4" s="71"/>
      <c r="I4" s="87"/>
    </row>
    <row r="5" spans="1:9" ht="17.25" customHeight="1" thickBot="1">
      <c r="A5" s="54" t="s">
        <v>183</v>
      </c>
      <c r="B5" s="76">
        <v>-478</v>
      </c>
      <c r="C5" s="76">
        <v>-1243</v>
      </c>
      <c r="D5" s="76">
        <v>-105</v>
      </c>
      <c r="E5" s="76">
        <v>-280</v>
      </c>
      <c r="F5" s="86"/>
      <c r="G5" s="71"/>
      <c r="I5" s="87"/>
    </row>
    <row r="6" spans="1:9" ht="17.25" customHeight="1" thickBot="1">
      <c r="A6" s="54" t="s">
        <v>91</v>
      </c>
      <c r="B6" s="76">
        <v>-489</v>
      </c>
      <c r="C6" s="76">
        <v>-1258</v>
      </c>
      <c r="D6" s="76">
        <v>-107</v>
      </c>
      <c r="E6" s="76">
        <v>-283</v>
      </c>
      <c r="F6" s="86"/>
      <c r="G6" s="71"/>
      <c r="I6" s="87"/>
    </row>
    <row r="7" spans="1:8" ht="17.25" customHeight="1" thickBot="1">
      <c r="A7" s="54" t="s">
        <v>92</v>
      </c>
      <c r="B7" s="76">
        <v>-489</v>
      </c>
      <c r="C7" s="76">
        <v>-1105</v>
      </c>
      <c r="D7" s="76">
        <v>-107</v>
      </c>
      <c r="E7" s="76">
        <v>-249</v>
      </c>
      <c r="F7" s="86"/>
      <c r="G7" s="71"/>
      <c r="H7" s="87"/>
    </row>
    <row r="8" spans="1:7" ht="17.25" customHeight="1" thickBot="1">
      <c r="A8" s="54" t="s">
        <v>93</v>
      </c>
      <c r="B8" s="76">
        <v>148</v>
      </c>
      <c r="C8" s="76">
        <v>-983</v>
      </c>
      <c r="D8" s="76">
        <v>33</v>
      </c>
      <c r="E8" s="76">
        <v>-221</v>
      </c>
      <c r="F8" s="86"/>
      <c r="G8" s="71"/>
    </row>
    <row r="9" spans="1:7" ht="17.25" customHeight="1" thickBot="1">
      <c r="A9" s="54" t="s">
        <v>11</v>
      </c>
      <c r="B9" s="76">
        <v>2083</v>
      </c>
      <c r="C9" s="76">
        <v>3170</v>
      </c>
      <c r="D9" s="76">
        <v>458</v>
      </c>
      <c r="E9" s="76">
        <v>714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v>-2</v>
      </c>
      <c r="D10" s="76">
        <v>0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-1511</v>
      </c>
      <c r="C11" s="76">
        <v>-19301</v>
      </c>
      <c r="D11" s="76">
        <v>-332</v>
      </c>
      <c r="E11" s="76">
        <v>-4346</v>
      </c>
      <c r="F11" s="86"/>
      <c r="G11" s="71"/>
    </row>
    <row r="12" spans="1:7" ht="17.25" customHeight="1" thickBot="1">
      <c r="A12" s="54" t="s">
        <v>17</v>
      </c>
      <c r="B12" s="76">
        <v>570</v>
      </c>
      <c r="C12" s="76">
        <v>-16133</v>
      </c>
      <c r="D12" s="76">
        <v>125</v>
      </c>
      <c r="E12" s="76">
        <v>-3633</v>
      </c>
      <c r="F12" s="86"/>
      <c r="G12" s="71"/>
    </row>
    <row r="13" spans="1:7" ht="17.25" customHeight="1" thickBot="1">
      <c r="A13" s="54" t="s">
        <v>22</v>
      </c>
      <c r="B13" s="77">
        <v>0.02</v>
      </c>
      <c r="C13" s="77">
        <v>-0.12</v>
      </c>
      <c r="D13" s="77">
        <v>0</v>
      </c>
      <c r="E13" s="77">
        <v>-0.03</v>
      </c>
      <c r="F13" s="86"/>
      <c r="G13" s="71"/>
    </row>
    <row r="14" spans="1:6" ht="17.25" customHeight="1" thickBot="1">
      <c r="A14" s="1"/>
      <c r="B14" s="85">
        <v>44377</v>
      </c>
      <c r="C14" s="85">
        <v>44196</v>
      </c>
      <c r="D14" s="85">
        <f>B14</f>
        <v>44377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76">
        <v>96049</v>
      </c>
      <c r="C15" s="76">
        <v>103555</v>
      </c>
      <c r="D15" s="76">
        <v>21246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76">
        <v>34684</v>
      </c>
      <c r="C16" s="76">
        <v>42338</v>
      </c>
      <c r="D16" s="76">
        <v>7672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76">
        <v>61365</v>
      </c>
      <c r="C17" s="76">
        <v>61217</v>
      </c>
      <c r="D17" s="76">
        <v>13574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</v>
      </c>
      <c r="C19" s="78">
        <v>7.3</v>
      </c>
      <c r="D19" s="88">
        <v>1.6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0.36</v>
      </c>
      <c r="C20" s="79">
        <v>0.41</v>
      </c>
      <c r="D20" s="79">
        <f>B20</f>
        <v>0.36</v>
      </c>
      <c r="E20" s="82">
        <v>0.41</v>
      </c>
      <c r="F20" s="15"/>
      <c r="G20" s="86"/>
      <c r="I20" s="86"/>
    </row>
    <row r="21" ht="16.5" customHeight="1"/>
    <row r="22" spans="1:5" ht="14.25">
      <c r="A22" s="94"/>
      <c r="B22" s="94"/>
      <c r="C22" s="94"/>
      <c r="D22" s="94"/>
      <c r="E22" s="94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170</v>
      </c>
      <c r="C2" s="1" t="s">
        <v>159</v>
      </c>
      <c r="D2" s="1" t="str">
        <f>B2</f>
        <v>od 01.01.2019
do 31.03.2019</v>
      </c>
      <c r="E2" s="1" t="str">
        <f>C2</f>
        <v>od 01.01.2018
do 31.03.2018</v>
      </c>
    </row>
    <row r="3" spans="1:7" ht="17.25" customHeight="1" thickBot="1" thickTop="1">
      <c r="A3" s="54" t="s">
        <v>5</v>
      </c>
      <c r="B3" s="76">
        <v>4775</v>
      </c>
      <c r="C3" s="63">
        <v>8416</v>
      </c>
      <c r="D3" s="76">
        <v>1111</v>
      </c>
      <c r="E3" s="65">
        <v>2014</v>
      </c>
      <c r="F3" s="72"/>
      <c r="G3" s="71"/>
    </row>
    <row r="4" spans="1:7" ht="17.25" customHeight="1" thickBot="1">
      <c r="A4" s="54" t="s">
        <v>6</v>
      </c>
      <c r="B4" s="76">
        <v>3898</v>
      </c>
      <c r="C4" s="63">
        <v>7025</v>
      </c>
      <c r="D4" s="76">
        <v>907</v>
      </c>
      <c r="E4" s="65">
        <v>1681</v>
      </c>
      <c r="F4" s="72"/>
      <c r="G4" s="71"/>
    </row>
    <row r="5" spans="1:7" ht="17.25" customHeight="1" thickBot="1">
      <c r="A5" s="54" t="s">
        <v>7</v>
      </c>
      <c r="B5" s="76">
        <v>877</v>
      </c>
      <c r="C5" s="63">
        <v>1391</v>
      </c>
      <c r="D5" s="76">
        <v>204</v>
      </c>
      <c r="E5" s="65">
        <v>333</v>
      </c>
      <c r="F5" s="72"/>
      <c r="G5" s="71"/>
    </row>
    <row r="6" spans="1:7" ht="17.25" customHeight="1" thickBot="1">
      <c r="A6" s="54" t="s">
        <v>8</v>
      </c>
      <c r="B6" s="76">
        <v>949</v>
      </c>
      <c r="C6" s="63">
        <v>1413</v>
      </c>
      <c r="D6" s="76">
        <v>221</v>
      </c>
      <c r="E6" s="65">
        <v>338</v>
      </c>
      <c r="F6" s="72"/>
      <c r="G6" s="71"/>
    </row>
    <row r="7" spans="1:7" ht="17.25" customHeight="1" thickBot="1">
      <c r="A7" s="54" t="s">
        <v>9</v>
      </c>
      <c r="B7" s="76">
        <v>953</v>
      </c>
      <c r="C7" s="63">
        <v>1444</v>
      </c>
      <c r="D7" s="76">
        <v>222</v>
      </c>
      <c r="E7" s="65">
        <v>346</v>
      </c>
      <c r="F7" s="72"/>
      <c r="G7" s="71"/>
    </row>
    <row r="8" spans="1:7" ht="17.25" customHeight="1" thickBot="1">
      <c r="A8" s="54" t="s">
        <v>10</v>
      </c>
      <c r="B8" s="76">
        <v>800</v>
      </c>
      <c r="C8" s="63">
        <v>1143</v>
      </c>
      <c r="D8" s="76">
        <v>186</v>
      </c>
      <c r="E8" s="65">
        <v>274</v>
      </c>
      <c r="F8" s="72"/>
      <c r="G8" s="71"/>
    </row>
    <row r="9" spans="1:7" ht="17.25" customHeight="1" thickBot="1">
      <c r="A9" s="54" t="s">
        <v>11</v>
      </c>
      <c r="B9" s="76">
        <v>5485</v>
      </c>
      <c r="C9" s="63">
        <v>21178</v>
      </c>
      <c r="D9" s="76">
        <v>1276</v>
      </c>
      <c r="E9" s="65">
        <v>5068</v>
      </c>
      <c r="F9" s="72"/>
      <c r="G9" s="71"/>
    </row>
    <row r="10" spans="1:7" ht="17.25" customHeight="1" thickBot="1">
      <c r="A10" s="54" t="s">
        <v>13</v>
      </c>
      <c r="B10" s="76">
        <v>87</v>
      </c>
      <c r="C10" s="63">
        <v>0</v>
      </c>
      <c r="D10" s="78">
        <v>20</v>
      </c>
      <c r="E10" s="66">
        <v>0</v>
      </c>
      <c r="F10" s="72"/>
      <c r="G10" s="71"/>
    </row>
    <row r="11" spans="1:7" ht="17.25" customHeight="1" thickBot="1">
      <c r="A11" s="54" t="s">
        <v>15</v>
      </c>
      <c r="B11" s="76">
        <v>-18324</v>
      </c>
      <c r="C11" s="63">
        <v>-14824</v>
      </c>
      <c r="D11" s="76">
        <v>-4264</v>
      </c>
      <c r="E11" s="65">
        <v>-3548</v>
      </c>
      <c r="F11" s="72"/>
      <c r="G11" s="71"/>
    </row>
    <row r="12" spans="1:7" ht="17.25" customHeight="1" thickBot="1">
      <c r="A12" s="54" t="s">
        <v>17</v>
      </c>
      <c r="B12" s="76">
        <v>-12752</v>
      </c>
      <c r="C12" s="63">
        <v>6354</v>
      </c>
      <c r="D12" s="76">
        <v>-2967</v>
      </c>
      <c r="E12" s="65">
        <v>1521</v>
      </c>
      <c r="F12" s="72"/>
      <c r="G12" s="71"/>
    </row>
    <row r="13" spans="1:7" ht="17.25" customHeight="1" thickBot="1">
      <c r="A13" s="54" t="s">
        <v>22</v>
      </c>
      <c r="B13" s="77">
        <v>0.1</v>
      </c>
      <c r="C13" s="75">
        <v>0.14</v>
      </c>
      <c r="D13" s="78">
        <v>0.02</v>
      </c>
      <c r="E13" s="66">
        <v>0.03</v>
      </c>
      <c r="F13" s="72"/>
      <c r="G13" s="71"/>
    </row>
    <row r="14" spans="1:6" ht="17.25" customHeight="1" thickBot="1">
      <c r="A14" s="1"/>
      <c r="B14" s="1" t="s">
        <v>171</v>
      </c>
      <c r="C14" s="1" t="s">
        <v>169</v>
      </c>
      <c r="D14" s="1" t="str">
        <f>B14</f>
        <v>31.03.2019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268481</v>
      </c>
      <c r="C15" s="63">
        <v>289514</v>
      </c>
      <c r="D15" s="76">
        <v>62419</v>
      </c>
      <c r="E15" s="80">
        <v>67329</v>
      </c>
      <c r="F15" s="72"/>
    </row>
    <row r="16" spans="1:6" ht="17.25" customHeight="1" thickBot="1">
      <c r="A16" s="54" t="s">
        <v>158</v>
      </c>
      <c r="B16" s="76">
        <v>182945</v>
      </c>
      <c r="C16" s="63">
        <v>204778</v>
      </c>
      <c r="D16" s="76">
        <v>42533</v>
      </c>
      <c r="E16" s="80">
        <v>47623</v>
      </c>
      <c r="F16" s="72"/>
    </row>
    <row r="17" spans="1:6" ht="17.25" customHeight="1" thickBot="1">
      <c r="A17" s="54" t="s">
        <v>20</v>
      </c>
      <c r="B17" s="76">
        <v>85536</v>
      </c>
      <c r="C17" s="63">
        <v>84736</v>
      </c>
      <c r="D17" s="76">
        <v>19886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10.2</v>
      </c>
      <c r="C19" s="64">
        <v>10.11</v>
      </c>
      <c r="D19" s="78">
        <v>2.37</v>
      </c>
      <c r="E19" s="81">
        <v>2.35</v>
      </c>
      <c r="F19" s="72"/>
    </row>
    <row r="20" spans="1:6" ht="17.25" customHeight="1" thickBot="1">
      <c r="A20" s="54" t="s">
        <v>31</v>
      </c>
      <c r="B20" s="79">
        <v>0.68</v>
      </c>
      <c r="C20" s="67">
        <v>0.71</v>
      </c>
      <c r="D20" s="79">
        <v>0.68</v>
      </c>
      <c r="E20" s="82">
        <v>0.71</v>
      </c>
      <c r="F20" s="15"/>
    </row>
    <row r="21" ht="16.5" customHeight="1"/>
    <row r="22" spans="1:5" ht="14.25">
      <c r="A22" s="94"/>
      <c r="B22" s="94"/>
      <c r="C22" s="94"/>
      <c r="D22" s="94"/>
      <c r="E22" s="94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168</v>
      </c>
      <c r="C2" s="1" t="s">
        <v>156</v>
      </c>
      <c r="D2" s="1" t="str">
        <f>B2</f>
        <v>od 01.01.2018
do 31.12.2018</v>
      </c>
      <c r="E2" s="1" t="str">
        <f>C2</f>
        <v>od 01.01.2017
do 31.12.2017</v>
      </c>
    </row>
    <row r="3" spans="1:8" ht="17.25" customHeight="1" thickBot="1" thickTop="1">
      <c r="A3" s="54" t="s">
        <v>5</v>
      </c>
      <c r="B3" s="63">
        <v>27611</v>
      </c>
      <c r="C3" s="63">
        <v>40865</v>
      </c>
      <c r="D3" s="63">
        <v>6471</v>
      </c>
      <c r="E3" s="65">
        <v>9627</v>
      </c>
      <c r="F3" s="72"/>
      <c r="G3" s="71"/>
      <c r="H3" s="71"/>
    </row>
    <row r="4" spans="1:8" ht="17.25" customHeight="1" thickBot="1">
      <c r="A4" s="54" t="s">
        <v>6</v>
      </c>
      <c r="B4" s="63">
        <v>22751</v>
      </c>
      <c r="C4" s="63">
        <v>31528</v>
      </c>
      <c r="D4" s="63">
        <v>5332</v>
      </c>
      <c r="E4" s="65">
        <v>7428</v>
      </c>
      <c r="F4" s="72"/>
      <c r="G4" s="71"/>
      <c r="H4" s="71"/>
    </row>
    <row r="5" spans="1:8" ht="17.25" customHeight="1" thickBot="1">
      <c r="A5" s="54" t="s">
        <v>7</v>
      </c>
      <c r="B5" s="63">
        <v>4860</v>
      </c>
      <c r="C5" s="63">
        <v>9337</v>
      </c>
      <c r="D5" s="63">
        <v>1139</v>
      </c>
      <c r="E5" s="65">
        <v>2200</v>
      </c>
      <c r="F5" s="72"/>
      <c r="G5" s="71"/>
      <c r="H5" s="71"/>
    </row>
    <row r="6" spans="1:8" ht="17.25" customHeight="1" thickBot="1">
      <c r="A6" s="54" t="s">
        <v>8</v>
      </c>
      <c r="B6" s="63">
        <v>4951</v>
      </c>
      <c r="C6" s="63">
        <v>9640</v>
      </c>
      <c r="D6" s="63">
        <v>1160</v>
      </c>
      <c r="E6" s="65">
        <v>2271</v>
      </c>
      <c r="F6" s="72"/>
      <c r="G6" s="71"/>
      <c r="H6" s="71"/>
    </row>
    <row r="7" spans="1:8" ht="17.25" customHeight="1" thickBot="1">
      <c r="A7" s="54" t="s">
        <v>9</v>
      </c>
      <c r="B7" s="63">
        <v>5032</v>
      </c>
      <c r="C7" s="63">
        <v>9640</v>
      </c>
      <c r="D7" s="63">
        <v>1179</v>
      </c>
      <c r="E7" s="65">
        <v>2271</v>
      </c>
      <c r="F7" s="72"/>
      <c r="G7" s="71"/>
      <c r="H7" s="71"/>
    </row>
    <row r="8" spans="1:8" ht="17.25" customHeight="1" thickBot="1">
      <c r="A8" s="54" t="s">
        <v>10</v>
      </c>
      <c r="B8" s="63">
        <v>2050</v>
      </c>
      <c r="C8" s="63">
        <v>7770</v>
      </c>
      <c r="D8" s="63">
        <v>480</v>
      </c>
      <c r="E8" s="65">
        <v>1831</v>
      </c>
      <c r="F8" s="72"/>
      <c r="G8" s="71"/>
      <c r="H8" s="71"/>
    </row>
    <row r="9" spans="1:8" ht="17.25" customHeight="1" thickBot="1">
      <c r="A9" s="54" t="s">
        <v>11</v>
      </c>
      <c r="B9" s="63">
        <v>117758</v>
      </c>
      <c r="C9" s="63">
        <v>75003</v>
      </c>
      <c r="D9" s="63">
        <v>27598</v>
      </c>
      <c r="E9" s="65">
        <v>17670</v>
      </c>
      <c r="F9" s="72"/>
      <c r="G9" s="71"/>
      <c r="H9" s="71"/>
    </row>
    <row r="10" spans="1:8" ht="17.25" customHeight="1" thickBot="1">
      <c r="A10" s="54" t="s">
        <v>13</v>
      </c>
      <c r="B10" s="63">
        <v>-152</v>
      </c>
      <c r="C10" s="63">
        <v>39</v>
      </c>
      <c r="D10" s="64">
        <v>-36</v>
      </c>
      <c r="E10" s="66">
        <v>9</v>
      </c>
      <c r="F10" s="72"/>
      <c r="G10" s="71"/>
      <c r="H10" s="71"/>
    </row>
    <row r="11" spans="1:8" ht="17.25" customHeight="1" thickBot="1">
      <c r="A11" s="54" t="s">
        <v>15</v>
      </c>
      <c r="B11" s="63">
        <v>-105878</v>
      </c>
      <c r="C11" s="63">
        <v>-75561</v>
      </c>
      <c r="D11" s="63">
        <v>-24814</v>
      </c>
      <c r="E11" s="65">
        <v>-17801</v>
      </c>
      <c r="F11" s="72"/>
      <c r="G11" s="71"/>
      <c r="H11" s="71"/>
    </row>
    <row r="12" spans="1:8" ht="17.25" customHeight="1" thickBot="1">
      <c r="A12" s="54" t="s">
        <v>17</v>
      </c>
      <c r="B12" s="63">
        <v>11728</v>
      </c>
      <c r="C12" s="63">
        <v>-519</v>
      </c>
      <c r="D12" s="63">
        <v>2749</v>
      </c>
      <c r="E12" s="65">
        <v>-122</v>
      </c>
      <c r="F12" s="72"/>
      <c r="G12" s="71"/>
      <c r="H12" s="71"/>
    </row>
    <row r="13" spans="1:8" ht="17.25" customHeight="1" thickBot="1">
      <c r="A13" s="54" t="s">
        <v>22</v>
      </c>
      <c r="B13" s="64">
        <v>0.24</v>
      </c>
      <c r="C13" s="64">
        <v>0.93</v>
      </c>
      <c r="D13" s="64">
        <v>0.06</v>
      </c>
      <c r="E13" s="66">
        <v>0.22</v>
      </c>
      <c r="F13" s="72"/>
      <c r="G13" s="71"/>
      <c r="H13" s="71"/>
    </row>
    <row r="14" spans="1:7" ht="17.25" customHeight="1" thickBot="1">
      <c r="A14" s="1"/>
      <c r="B14" s="1" t="s">
        <v>169</v>
      </c>
      <c r="C14" s="1" t="s">
        <v>155</v>
      </c>
      <c r="D14" s="1" t="s">
        <v>169</v>
      </c>
      <c r="E14" s="1" t="s">
        <v>155</v>
      </c>
      <c r="F14" s="72"/>
      <c r="G14" s="71"/>
    </row>
    <row r="15" spans="1:7" ht="17.25" customHeight="1" thickBot="1" thickTop="1">
      <c r="A15" s="54" t="s">
        <v>18</v>
      </c>
      <c r="B15" s="63">
        <v>289514</v>
      </c>
      <c r="C15" s="63">
        <v>465424</v>
      </c>
      <c r="D15" s="63">
        <v>67329</v>
      </c>
      <c r="E15" s="65">
        <v>111588</v>
      </c>
      <c r="F15" s="72"/>
      <c r="G15" s="71"/>
    </row>
    <row r="16" spans="1:7" ht="17.25" customHeight="1" thickBot="1">
      <c r="A16" s="54" t="s">
        <v>158</v>
      </c>
      <c r="B16" s="63">
        <v>204778</v>
      </c>
      <c r="C16" s="63">
        <v>376862</v>
      </c>
      <c r="D16" s="63">
        <v>47623</v>
      </c>
      <c r="E16" s="65">
        <v>90355</v>
      </c>
      <c r="F16" s="72"/>
      <c r="G16" s="71"/>
    </row>
    <row r="17" spans="1:7" ht="17.25" customHeight="1" thickBot="1">
      <c r="A17" s="54" t="s">
        <v>20</v>
      </c>
      <c r="B17" s="63">
        <v>84736</v>
      </c>
      <c r="C17" s="63">
        <v>88562</v>
      </c>
      <c r="D17" s="63">
        <v>19706</v>
      </c>
      <c r="E17" s="65">
        <v>21233</v>
      </c>
      <c r="F17" s="72"/>
      <c r="G17" s="71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F18" s="72"/>
      <c r="G18" s="71"/>
    </row>
    <row r="19" spans="1:7" ht="17.25" customHeight="1" thickBot="1">
      <c r="A19" s="54" t="s">
        <v>23</v>
      </c>
      <c r="B19" s="64">
        <v>10.11</v>
      </c>
      <c r="C19" s="64">
        <v>10.56</v>
      </c>
      <c r="D19" s="64">
        <v>2.35</v>
      </c>
      <c r="E19" s="66">
        <v>2.53</v>
      </c>
      <c r="F19" s="72"/>
      <c r="G19" s="71"/>
    </row>
    <row r="20" spans="1:7" ht="17.25" customHeight="1" thickBot="1">
      <c r="A20" s="54" t="s">
        <v>31</v>
      </c>
      <c r="B20" s="67">
        <v>0.71</v>
      </c>
      <c r="C20" s="67">
        <v>0.81</v>
      </c>
      <c r="D20" s="67">
        <v>0.71</v>
      </c>
      <c r="E20" s="69">
        <v>0.81</v>
      </c>
      <c r="F20" s="15"/>
      <c r="G20" s="71"/>
    </row>
    <row r="21" ht="16.5" customHeight="1"/>
    <row r="22" spans="1:5" ht="14.25">
      <c r="A22" s="94"/>
      <c r="B22" s="94"/>
      <c r="C22" s="94"/>
      <c r="D22" s="94"/>
      <c r="E22" s="94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165</v>
      </c>
      <c r="C2" s="1" t="s">
        <v>166</v>
      </c>
      <c r="D2" s="1" t="s">
        <v>165</v>
      </c>
      <c r="E2" s="1" t="s">
        <v>166</v>
      </c>
    </row>
    <row r="3" spans="1:8" ht="17.25" customHeight="1" thickBot="1" thickTop="1">
      <c r="A3" s="54" t="s">
        <v>5</v>
      </c>
      <c r="B3" s="63">
        <v>22461</v>
      </c>
      <c r="C3" s="63">
        <v>32923</v>
      </c>
      <c r="D3" s="63">
        <v>5281</v>
      </c>
      <c r="E3" s="65">
        <v>7734</v>
      </c>
      <c r="G3" s="70"/>
      <c r="H3" s="70"/>
    </row>
    <row r="4" spans="1:8" ht="17.25" customHeight="1" thickBot="1">
      <c r="A4" s="54" t="s">
        <v>6</v>
      </c>
      <c r="B4" s="63">
        <v>18353</v>
      </c>
      <c r="C4" s="63">
        <v>24519</v>
      </c>
      <c r="D4" s="63">
        <v>4315</v>
      </c>
      <c r="E4" s="65">
        <v>5760</v>
      </c>
      <c r="G4" s="70"/>
      <c r="H4" s="70"/>
    </row>
    <row r="5" spans="1:8" ht="17.25" customHeight="1" thickBot="1">
      <c r="A5" s="54" t="s">
        <v>7</v>
      </c>
      <c r="B5" s="63">
        <v>4108</v>
      </c>
      <c r="C5" s="63">
        <v>8404</v>
      </c>
      <c r="D5" s="63">
        <v>966</v>
      </c>
      <c r="E5" s="65">
        <v>1974</v>
      </c>
      <c r="G5" s="70"/>
      <c r="H5" s="70"/>
    </row>
    <row r="6" spans="1:8" ht="17.25" customHeight="1" thickBot="1">
      <c r="A6" s="54" t="s">
        <v>8</v>
      </c>
      <c r="B6" s="63">
        <v>4146</v>
      </c>
      <c r="C6" s="63">
        <v>8682</v>
      </c>
      <c r="D6" s="63">
        <v>975</v>
      </c>
      <c r="E6" s="65">
        <v>2040</v>
      </c>
      <c r="G6" s="70"/>
      <c r="H6" s="70"/>
    </row>
    <row r="7" spans="1:8" ht="17.25" customHeight="1" thickBot="1">
      <c r="A7" s="54" t="s">
        <v>9</v>
      </c>
      <c r="B7" s="63">
        <v>4208</v>
      </c>
      <c r="C7" s="63">
        <v>8678</v>
      </c>
      <c r="D7" s="63">
        <v>989</v>
      </c>
      <c r="E7" s="65">
        <v>2039</v>
      </c>
      <c r="G7" s="70"/>
      <c r="H7" s="70"/>
    </row>
    <row r="8" spans="1:8" ht="17.25" customHeight="1" thickBot="1">
      <c r="A8" s="54" t="s">
        <v>10</v>
      </c>
      <c r="B8" s="63">
        <v>3456</v>
      </c>
      <c r="C8" s="63">
        <v>7035</v>
      </c>
      <c r="D8" s="63">
        <v>812</v>
      </c>
      <c r="E8" s="65">
        <v>1653</v>
      </c>
      <c r="G8" s="70"/>
      <c r="H8" s="70"/>
    </row>
    <row r="9" spans="1:8" ht="17.25" customHeight="1" thickBot="1">
      <c r="A9" s="54" t="s">
        <v>11</v>
      </c>
      <c r="B9" s="63">
        <v>94026</v>
      </c>
      <c r="C9" s="63">
        <v>52161</v>
      </c>
      <c r="D9" s="63">
        <v>21857</v>
      </c>
      <c r="E9" s="65">
        <v>12254</v>
      </c>
      <c r="G9" s="70"/>
      <c r="H9" s="70"/>
    </row>
    <row r="10" spans="1:8" ht="17.25" customHeight="1" thickBot="1">
      <c r="A10" s="54" t="s">
        <v>13</v>
      </c>
      <c r="B10" s="63">
        <v>-36</v>
      </c>
      <c r="C10" s="63">
        <v>35</v>
      </c>
      <c r="D10" s="64">
        <v>-8</v>
      </c>
      <c r="E10" s="66">
        <v>8</v>
      </c>
      <c r="G10" s="70"/>
      <c r="H10" s="70"/>
    </row>
    <row r="11" spans="1:8" ht="17.25" customHeight="1" thickBot="1">
      <c r="A11" s="54" t="s">
        <v>15</v>
      </c>
      <c r="B11" s="63">
        <v>-77711</v>
      </c>
      <c r="C11" s="63">
        <v>-52202</v>
      </c>
      <c r="D11" s="63">
        <v>-18021</v>
      </c>
      <c r="E11" s="65">
        <v>-12264</v>
      </c>
      <c r="G11" s="70"/>
      <c r="H11" s="70"/>
    </row>
    <row r="12" spans="1:8" ht="17.25" customHeight="1" thickBot="1">
      <c r="A12" s="54" t="s">
        <v>17</v>
      </c>
      <c r="B12" s="63">
        <v>16279</v>
      </c>
      <c r="C12" s="63">
        <v>-6</v>
      </c>
      <c r="D12" s="63">
        <v>3827</v>
      </c>
      <c r="E12" s="65">
        <v>-1</v>
      </c>
      <c r="G12" s="70"/>
      <c r="H12" s="70"/>
    </row>
    <row r="13" spans="1:8" ht="17.25" customHeight="1" thickBot="1">
      <c r="A13" s="54" t="s">
        <v>22</v>
      </c>
      <c r="B13" s="64">
        <v>0.41</v>
      </c>
      <c r="C13" s="64">
        <v>0.84</v>
      </c>
      <c r="D13" s="64">
        <v>0.1</v>
      </c>
      <c r="E13" s="66">
        <v>0.2</v>
      </c>
      <c r="G13" s="70"/>
      <c r="H13" s="70"/>
    </row>
    <row r="14" spans="1:7" ht="17.25" customHeight="1" thickBot="1">
      <c r="A14" s="1"/>
      <c r="B14" s="1" t="s">
        <v>167</v>
      </c>
      <c r="C14" s="1" t="s">
        <v>155</v>
      </c>
      <c r="D14" s="1" t="s">
        <v>167</v>
      </c>
      <c r="E14" s="1" t="s">
        <v>155</v>
      </c>
      <c r="G14" s="70"/>
    </row>
    <row r="15" spans="1:7" ht="17.25" customHeight="1" thickBot="1" thickTop="1">
      <c r="A15" s="54" t="s">
        <v>18</v>
      </c>
      <c r="B15" s="63">
        <v>348211</v>
      </c>
      <c r="C15" s="63">
        <v>465424</v>
      </c>
      <c r="D15" s="63">
        <v>81522</v>
      </c>
      <c r="E15" s="65">
        <v>111588</v>
      </c>
      <c r="G15" s="70"/>
    </row>
    <row r="16" spans="1:7" ht="17.25" customHeight="1" thickBot="1">
      <c r="A16" s="54" t="s">
        <v>158</v>
      </c>
      <c r="B16" s="63">
        <v>262069</v>
      </c>
      <c r="C16" s="63">
        <v>376862</v>
      </c>
      <c r="D16" s="63">
        <v>61354</v>
      </c>
      <c r="E16" s="65">
        <v>90355</v>
      </c>
      <c r="G16" s="70"/>
    </row>
    <row r="17" spans="1:7" ht="17.25" customHeight="1" thickBot="1">
      <c r="A17" s="54" t="s">
        <v>20</v>
      </c>
      <c r="B17" s="63">
        <v>86142</v>
      </c>
      <c r="C17" s="63">
        <v>88562</v>
      </c>
      <c r="D17" s="63">
        <v>20167</v>
      </c>
      <c r="E17" s="65">
        <v>21233</v>
      </c>
      <c r="G17" s="70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G18" s="70"/>
    </row>
    <row r="19" spans="1:7" ht="17.25" customHeight="1" thickBot="1">
      <c r="A19" s="54" t="s">
        <v>23</v>
      </c>
      <c r="B19" s="64">
        <v>10.27</v>
      </c>
      <c r="C19" s="64">
        <v>10.56</v>
      </c>
      <c r="D19" s="64">
        <v>2.41</v>
      </c>
      <c r="E19" s="66">
        <v>2.53</v>
      </c>
      <c r="G19" s="70"/>
    </row>
    <row r="20" spans="1:7" ht="17.25" customHeight="1" thickBot="1">
      <c r="A20" s="54" t="s">
        <v>31</v>
      </c>
      <c r="B20" s="67">
        <v>0.75</v>
      </c>
      <c r="C20" s="67">
        <v>0.81</v>
      </c>
      <c r="D20" s="67">
        <v>0.75</v>
      </c>
      <c r="E20" s="69">
        <v>0.81</v>
      </c>
      <c r="F20" s="15"/>
      <c r="G20" s="70"/>
    </row>
    <row r="21" ht="16.5" customHeight="1"/>
    <row r="22" ht="16.5" customHeight="1">
      <c r="A22" s="68"/>
    </row>
    <row r="23" ht="16.5" customHeight="1">
      <c r="A23" s="68"/>
    </row>
    <row r="24" ht="14.25">
      <c r="A24" s="68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162</v>
      </c>
      <c r="C2" s="1" t="s">
        <v>163</v>
      </c>
      <c r="D2" s="1" t="s">
        <v>162</v>
      </c>
      <c r="E2" s="1" t="s">
        <v>163</v>
      </c>
    </row>
    <row r="3" spans="1:5" ht="17.25" customHeight="1" thickBot="1" thickTop="1">
      <c r="A3" s="54" t="s">
        <v>5</v>
      </c>
      <c r="B3" s="63">
        <v>16195</v>
      </c>
      <c r="C3" s="63">
        <v>22808</v>
      </c>
      <c r="D3" s="63">
        <v>3820</v>
      </c>
      <c r="E3" s="65">
        <v>5370</v>
      </c>
    </row>
    <row r="4" spans="1:5" ht="17.25" customHeight="1" thickBot="1">
      <c r="A4" s="54" t="s">
        <v>6</v>
      </c>
      <c r="B4" s="63">
        <v>13245</v>
      </c>
      <c r="C4" s="63">
        <v>16695</v>
      </c>
      <c r="D4" s="63">
        <v>3124</v>
      </c>
      <c r="E4" s="65">
        <v>3931</v>
      </c>
    </row>
    <row r="5" spans="1:5" ht="17.25" customHeight="1" thickBot="1">
      <c r="A5" s="54" t="s">
        <v>7</v>
      </c>
      <c r="B5" s="63">
        <v>2950</v>
      </c>
      <c r="C5" s="63">
        <v>6113</v>
      </c>
      <c r="D5" s="63">
        <v>696</v>
      </c>
      <c r="E5" s="65">
        <v>1439</v>
      </c>
    </row>
    <row r="6" spans="1:5" ht="17.25" customHeight="1" thickBot="1">
      <c r="A6" s="54" t="s">
        <v>8</v>
      </c>
      <c r="B6" s="63">
        <v>2979</v>
      </c>
      <c r="C6" s="63">
        <v>6391</v>
      </c>
      <c r="D6" s="63">
        <v>703</v>
      </c>
      <c r="E6" s="65">
        <v>1505</v>
      </c>
    </row>
    <row r="7" spans="1:5" ht="17.25" customHeight="1" thickBot="1">
      <c r="A7" s="54" t="s">
        <v>9</v>
      </c>
      <c r="B7" s="63">
        <v>3022</v>
      </c>
      <c r="C7" s="63">
        <v>6382</v>
      </c>
      <c r="D7" s="63">
        <v>713</v>
      </c>
      <c r="E7" s="65">
        <v>1503</v>
      </c>
    </row>
    <row r="8" spans="1:5" ht="17.25" customHeight="1" thickBot="1">
      <c r="A8" s="54" t="s">
        <v>10</v>
      </c>
      <c r="B8" s="63">
        <v>2464</v>
      </c>
      <c r="C8" s="63">
        <v>5179</v>
      </c>
      <c r="D8" s="63">
        <v>581</v>
      </c>
      <c r="E8" s="65">
        <v>1219</v>
      </c>
    </row>
    <row r="9" spans="1:5" ht="17.25" customHeight="1" thickBot="1">
      <c r="A9" s="54" t="s">
        <v>11</v>
      </c>
      <c r="B9" s="63">
        <v>94796</v>
      </c>
      <c r="C9" s="63">
        <v>4371</v>
      </c>
      <c r="D9" s="63">
        <v>22360</v>
      </c>
      <c r="E9" s="65">
        <v>1029</v>
      </c>
    </row>
    <row r="10" spans="1:5" ht="17.25" customHeight="1" thickBot="1">
      <c r="A10" s="54" t="s">
        <v>13</v>
      </c>
      <c r="B10" s="63">
        <v>-14</v>
      </c>
      <c r="C10" s="63">
        <v>61</v>
      </c>
      <c r="D10" s="64">
        <v>-3</v>
      </c>
      <c r="E10" s="66">
        <v>14</v>
      </c>
    </row>
    <row r="11" spans="1:5" ht="17.25" customHeight="1" thickBot="1">
      <c r="A11" s="54" t="s">
        <v>15</v>
      </c>
      <c r="B11" s="63">
        <v>-81650</v>
      </c>
      <c r="C11" s="63">
        <v>-1388</v>
      </c>
      <c r="D11" s="63">
        <v>-19259</v>
      </c>
      <c r="E11" s="65">
        <v>-327</v>
      </c>
    </row>
    <row r="12" spans="1:5" ht="17.25" customHeight="1" thickBot="1">
      <c r="A12" s="54" t="s">
        <v>17</v>
      </c>
      <c r="B12" s="63">
        <v>13132</v>
      </c>
      <c r="C12" s="63">
        <v>3044</v>
      </c>
      <c r="D12" s="63">
        <v>3098</v>
      </c>
      <c r="E12" s="65">
        <v>717</v>
      </c>
    </row>
    <row r="13" spans="1:5" ht="17.25" customHeight="1" thickBot="1">
      <c r="A13" s="54" t="s">
        <v>22</v>
      </c>
      <c r="B13" s="64">
        <v>0.29</v>
      </c>
      <c r="C13" s="64">
        <v>0.62</v>
      </c>
      <c r="D13" s="64">
        <v>0.07</v>
      </c>
      <c r="E13" s="66">
        <v>0.15</v>
      </c>
    </row>
    <row r="14" spans="1:5" ht="17.25" customHeight="1" thickBot="1">
      <c r="A14" s="1"/>
      <c r="B14" s="1" t="s">
        <v>164</v>
      </c>
      <c r="C14" s="1" t="s">
        <v>155</v>
      </c>
      <c r="D14" s="1" t="s">
        <v>164</v>
      </c>
      <c r="E14" s="1" t="s">
        <v>155</v>
      </c>
    </row>
    <row r="15" spans="1:5" ht="17.25" customHeight="1" thickBot="1" thickTop="1">
      <c r="A15" s="54" t="s">
        <v>18</v>
      </c>
      <c r="B15" s="63">
        <v>361800</v>
      </c>
      <c r="C15" s="55">
        <v>465424</v>
      </c>
      <c r="D15" s="63">
        <v>82951</v>
      </c>
      <c r="E15" s="58">
        <v>111588</v>
      </c>
    </row>
    <row r="16" spans="1:5" ht="17.25" customHeight="1" thickBot="1">
      <c r="A16" s="54" t="s">
        <v>158</v>
      </c>
      <c r="B16" s="63">
        <v>276650</v>
      </c>
      <c r="C16" s="55">
        <v>376862</v>
      </c>
      <c r="D16" s="63">
        <v>63429</v>
      </c>
      <c r="E16" s="58">
        <v>90355</v>
      </c>
    </row>
    <row r="17" spans="1:5" ht="17.25" customHeight="1" thickBot="1">
      <c r="A17" s="54" t="s">
        <v>20</v>
      </c>
      <c r="B17" s="63">
        <v>85150</v>
      </c>
      <c r="C17" s="55">
        <v>88562</v>
      </c>
      <c r="D17" s="63">
        <v>19523</v>
      </c>
      <c r="E17" s="58">
        <v>21233</v>
      </c>
    </row>
    <row r="18" spans="1:5" ht="17.25" customHeight="1" thickBot="1">
      <c r="A18" s="54" t="s">
        <v>21</v>
      </c>
      <c r="B18" s="63">
        <v>8384440</v>
      </c>
      <c r="C18" s="55">
        <v>8384440</v>
      </c>
      <c r="D18" s="63">
        <v>8384440</v>
      </c>
      <c r="E18" s="58">
        <v>8384440</v>
      </c>
    </row>
    <row r="19" spans="1:5" ht="17.25" customHeight="1" thickBot="1">
      <c r="A19" s="54" t="s">
        <v>23</v>
      </c>
      <c r="B19" s="64">
        <v>10.16</v>
      </c>
      <c r="C19" s="56">
        <v>10.56</v>
      </c>
      <c r="D19" s="64">
        <v>2.33</v>
      </c>
      <c r="E19" s="59">
        <v>2.53</v>
      </c>
    </row>
    <row r="20" spans="1:6" ht="17.25" customHeight="1" thickBot="1">
      <c r="A20" s="54" t="s">
        <v>31</v>
      </c>
      <c r="B20" s="67">
        <v>0.76</v>
      </c>
      <c r="C20" s="67">
        <v>0.81</v>
      </c>
      <c r="D20" s="67">
        <v>0.76</v>
      </c>
      <c r="E20" s="62">
        <v>0.81</v>
      </c>
      <c r="F20" s="15"/>
    </row>
    <row r="21" ht="16.5" customHeight="1"/>
    <row r="22" ht="16.5" customHeight="1">
      <c r="A22" s="68"/>
    </row>
    <row r="23" ht="16.5" customHeight="1">
      <c r="A23" s="68"/>
    </row>
    <row r="24" ht="16.5" customHeight="1">
      <c r="A24" s="68"/>
    </row>
    <row r="25" ht="16.5" customHeight="1">
      <c r="A25" s="68"/>
    </row>
    <row r="26" ht="14.25">
      <c r="A26" s="68"/>
    </row>
    <row r="27" ht="14.25">
      <c r="A27" s="68"/>
    </row>
    <row r="28" ht="14.25">
      <c r="A28" s="68"/>
    </row>
    <row r="29" ht="14.25">
      <c r="A29" s="68"/>
    </row>
    <row r="30" ht="14.25">
      <c r="A30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" sqref="D2:D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159</v>
      </c>
      <c r="C2" s="1" t="s">
        <v>160</v>
      </c>
      <c r="D2" s="1" t="s">
        <v>159</v>
      </c>
      <c r="E2" s="1" t="s">
        <v>160</v>
      </c>
    </row>
    <row r="3" spans="1:5" ht="17.25" customHeight="1" thickBot="1" thickTop="1">
      <c r="A3" s="54" t="s">
        <v>5</v>
      </c>
      <c r="B3" s="55">
        <v>8416</v>
      </c>
      <c r="C3" s="55">
        <v>10589</v>
      </c>
      <c r="D3" s="55">
        <v>2014</v>
      </c>
      <c r="E3" s="58">
        <v>2469</v>
      </c>
    </row>
    <row r="4" spans="1:5" ht="17.25" customHeight="1" thickBot="1">
      <c r="A4" s="54" t="s">
        <v>6</v>
      </c>
      <c r="B4" s="55">
        <v>7025</v>
      </c>
      <c r="C4" s="55">
        <v>8830</v>
      </c>
      <c r="D4" s="55">
        <v>1681</v>
      </c>
      <c r="E4" s="58">
        <v>2059</v>
      </c>
    </row>
    <row r="5" spans="1:5" ht="17.25" customHeight="1" thickBot="1">
      <c r="A5" s="54" t="s">
        <v>7</v>
      </c>
      <c r="B5" s="55">
        <v>1391</v>
      </c>
      <c r="C5" s="55">
        <v>1758</v>
      </c>
      <c r="D5" s="55">
        <v>333</v>
      </c>
      <c r="E5" s="58">
        <v>410</v>
      </c>
    </row>
    <row r="6" spans="1:5" ht="17.25" customHeight="1" thickBot="1">
      <c r="A6" s="54" t="s">
        <v>8</v>
      </c>
      <c r="B6" s="55">
        <v>1413</v>
      </c>
      <c r="C6" s="55">
        <v>1783</v>
      </c>
      <c r="D6" s="55">
        <v>338</v>
      </c>
      <c r="E6" s="58">
        <v>416</v>
      </c>
    </row>
    <row r="7" spans="1:5" ht="17.25" customHeight="1" thickBot="1">
      <c r="A7" s="54" t="s">
        <v>9</v>
      </c>
      <c r="B7" s="55">
        <v>1444</v>
      </c>
      <c r="C7" s="55">
        <v>1789</v>
      </c>
      <c r="D7" s="55">
        <v>346</v>
      </c>
      <c r="E7" s="58">
        <v>417</v>
      </c>
    </row>
    <row r="8" spans="1:5" ht="17.25" customHeight="1" thickBot="1">
      <c r="A8" s="54" t="s">
        <v>10</v>
      </c>
      <c r="B8" s="55">
        <v>1143</v>
      </c>
      <c r="C8" s="55">
        <v>1446</v>
      </c>
      <c r="D8" s="55">
        <v>274</v>
      </c>
      <c r="E8" s="58">
        <v>337</v>
      </c>
    </row>
    <row r="9" spans="1:5" ht="17.25" customHeight="1" thickBot="1">
      <c r="A9" s="54" t="s">
        <v>11</v>
      </c>
      <c r="B9" s="55">
        <v>21178</v>
      </c>
      <c r="C9" s="55">
        <v>3612</v>
      </c>
      <c r="D9" s="55">
        <v>5068</v>
      </c>
      <c r="E9" s="58">
        <v>842</v>
      </c>
    </row>
    <row r="10" spans="1:5" ht="17.25" customHeight="1" thickBot="1">
      <c r="A10" s="54" t="s">
        <v>13</v>
      </c>
      <c r="B10" s="56">
        <v>0</v>
      </c>
      <c r="C10" s="55">
        <v>-10</v>
      </c>
      <c r="D10" s="56">
        <v>0</v>
      </c>
      <c r="E10" s="59">
        <v>-2</v>
      </c>
    </row>
    <row r="11" spans="1:5" ht="17.25" customHeight="1" thickBot="1">
      <c r="A11" s="54" t="s">
        <v>15</v>
      </c>
      <c r="B11" s="55">
        <v>-14824</v>
      </c>
      <c r="C11" s="55">
        <v>-1569</v>
      </c>
      <c r="D11" s="55">
        <v>-3548</v>
      </c>
      <c r="E11" s="58">
        <v>-366</v>
      </c>
    </row>
    <row r="12" spans="1:5" ht="17.25" customHeight="1" thickBot="1">
      <c r="A12" s="54" t="s">
        <v>17</v>
      </c>
      <c r="B12" s="55">
        <v>6354</v>
      </c>
      <c r="C12" s="55">
        <v>2033</v>
      </c>
      <c r="D12" s="55">
        <v>1521</v>
      </c>
      <c r="E12" s="58">
        <v>474</v>
      </c>
    </row>
    <row r="13" spans="1:5" ht="17.25" customHeight="1" thickBot="1">
      <c r="A13" s="54" t="s">
        <v>22</v>
      </c>
      <c r="B13" s="56">
        <v>0.14</v>
      </c>
      <c r="C13" s="56">
        <v>0.17</v>
      </c>
      <c r="D13" s="56">
        <v>0.03</v>
      </c>
      <c r="E13" s="59">
        <v>0.04</v>
      </c>
    </row>
    <row r="14" spans="1:5" ht="17.25" customHeight="1" thickBot="1">
      <c r="A14" s="1"/>
      <c r="B14" s="1" t="s">
        <v>161</v>
      </c>
      <c r="C14" s="1" t="s">
        <v>155</v>
      </c>
      <c r="D14" s="1" t="s">
        <v>161</v>
      </c>
      <c r="E14" s="1" t="s">
        <v>155</v>
      </c>
    </row>
    <row r="15" spans="1:5" ht="17.25" customHeight="1" thickBot="1" thickTop="1">
      <c r="A15" s="54" t="s">
        <v>18</v>
      </c>
      <c r="B15" s="55">
        <v>434572</v>
      </c>
      <c r="C15" s="55">
        <v>465424</v>
      </c>
      <c r="D15" s="55">
        <v>103261</v>
      </c>
      <c r="E15" s="58">
        <v>111588</v>
      </c>
    </row>
    <row r="16" spans="1:5" ht="17.25" customHeight="1" thickBot="1">
      <c r="A16" s="54" t="s">
        <v>158</v>
      </c>
      <c r="B16" s="55">
        <v>346886</v>
      </c>
      <c r="C16" s="55">
        <v>376862</v>
      </c>
      <c r="D16" s="55">
        <v>82425</v>
      </c>
      <c r="E16" s="58">
        <v>90355</v>
      </c>
    </row>
    <row r="17" spans="1:5" ht="17.25" customHeight="1" thickBot="1">
      <c r="A17" s="54" t="s">
        <v>20</v>
      </c>
      <c r="B17" s="55">
        <v>87686</v>
      </c>
      <c r="C17" s="55">
        <v>88562</v>
      </c>
      <c r="D17" s="55">
        <v>20835</v>
      </c>
      <c r="E17" s="58">
        <v>21233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10.46</v>
      </c>
      <c r="C19" s="56">
        <v>10.56</v>
      </c>
      <c r="D19" s="56">
        <v>2.49</v>
      </c>
      <c r="E19" s="59">
        <v>2.53</v>
      </c>
    </row>
    <row r="20" spans="1:6" ht="17.25" customHeight="1" thickBot="1">
      <c r="A20" s="54" t="s">
        <v>31</v>
      </c>
      <c r="B20" s="61">
        <v>0.8</v>
      </c>
      <c r="C20" s="61">
        <v>0.81</v>
      </c>
      <c r="D20" s="61">
        <v>0.8</v>
      </c>
      <c r="E20" s="62">
        <v>0.81</v>
      </c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60">
        <v>0.81</v>
      </c>
      <c r="C20" s="60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0" t="s">
        <v>0</v>
      </c>
      <c r="B1" s="92" t="s">
        <v>108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15" thickBot="1">
      <c r="A20" s="7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0" t="s">
        <v>0</v>
      </c>
      <c r="B1" s="92" t="s">
        <v>108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5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8.5" thickBot="1" thickTop="1">
      <c r="A2" s="91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4.2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8.5" thickBot="1" thickTop="1">
      <c r="A2" s="91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" thickBot="1">
      <c r="A20" s="54" t="s">
        <v>31</v>
      </c>
      <c r="B20" s="57">
        <v>0.849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184</v>
      </c>
      <c r="C2" s="1" t="s">
        <v>178</v>
      </c>
      <c r="D2" s="1" t="str">
        <f>B2</f>
        <v>od 01.01.2021
do 31.03.2021</v>
      </c>
      <c r="E2" s="1" t="str">
        <f>C2</f>
        <v>od 01.01.2020
do 31.03.2020</v>
      </c>
    </row>
    <row r="3" spans="1:7" ht="17.25" customHeight="1" thickBot="1" thickTop="1">
      <c r="A3" s="54" t="s">
        <v>5</v>
      </c>
      <c r="B3" s="76">
        <v>663</v>
      </c>
      <c r="C3" s="76">
        <v>1575</v>
      </c>
      <c r="D3" s="76">
        <v>145</v>
      </c>
      <c r="E3" s="76">
        <v>358</v>
      </c>
      <c r="F3" s="86"/>
      <c r="G3" s="71"/>
    </row>
    <row r="4" spans="1:9" ht="17.25" customHeight="1" thickBot="1">
      <c r="A4" s="54" t="s">
        <v>6</v>
      </c>
      <c r="B4" s="76">
        <v>1105</v>
      </c>
      <c r="C4" s="76">
        <v>2012</v>
      </c>
      <c r="D4" s="76">
        <v>242</v>
      </c>
      <c r="E4" s="76">
        <v>457</v>
      </c>
      <c r="F4" s="86"/>
      <c r="G4" s="71"/>
      <c r="I4" s="87"/>
    </row>
    <row r="5" spans="1:9" ht="17.25" customHeight="1" thickBot="1">
      <c r="A5" s="54" t="s">
        <v>183</v>
      </c>
      <c r="B5" s="76">
        <v>-442</v>
      </c>
      <c r="C5" s="76">
        <v>-437</v>
      </c>
      <c r="D5" s="76">
        <v>-97</v>
      </c>
      <c r="E5" s="76">
        <v>-99</v>
      </c>
      <c r="F5" s="86"/>
      <c r="G5" s="71"/>
      <c r="I5" s="87"/>
    </row>
    <row r="6" spans="1:9" ht="17.25" customHeight="1" thickBot="1">
      <c r="A6" s="54" t="s">
        <v>91</v>
      </c>
      <c r="B6" s="76">
        <v>-438</v>
      </c>
      <c r="C6" s="76">
        <v>-452</v>
      </c>
      <c r="D6" s="76">
        <v>-96</v>
      </c>
      <c r="E6" s="76">
        <v>-103</v>
      </c>
      <c r="F6" s="86"/>
      <c r="G6" s="71"/>
      <c r="I6" s="87"/>
    </row>
    <row r="7" spans="1:8" ht="17.25" customHeight="1" thickBot="1">
      <c r="A7" s="54" t="s">
        <v>92</v>
      </c>
      <c r="B7" s="76">
        <v>-437</v>
      </c>
      <c r="C7" s="76">
        <v>-335</v>
      </c>
      <c r="D7" s="76">
        <v>-96</v>
      </c>
      <c r="E7" s="76">
        <v>-76</v>
      </c>
      <c r="F7" s="86"/>
      <c r="G7" s="71"/>
      <c r="H7" s="87"/>
    </row>
    <row r="8" spans="1:7" ht="17.25" customHeight="1" thickBot="1">
      <c r="A8" s="54" t="s">
        <v>93</v>
      </c>
      <c r="B8" s="76">
        <v>-418</v>
      </c>
      <c r="C8" s="76">
        <v>-353</v>
      </c>
      <c r="D8" s="76">
        <v>-91</v>
      </c>
      <c r="E8" s="76">
        <v>-80</v>
      </c>
      <c r="F8" s="86"/>
      <c r="G8" s="71"/>
    </row>
    <row r="9" spans="1:7" ht="17.25" customHeight="1" thickBot="1">
      <c r="A9" s="54" t="s">
        <v>11</v>
      </c>
      <c r="B9" s="76">
        <v>1187</v>
      </c>
      <c r="C9" s="76">
        <v>1429</v>
      </c>
      <c r="D9" s="76">
        <v>260</v>
      </c>
      <c r="E9" s="76">
        <v>325</v>
      </c>
      <c r="F9" s="86"/>
      <c r="G9" s="71"/>
    </row>
    <row r="10" spans="1:7" ht="17.25" customHeight="1" thickBot="1">
      <c r="A10" s="54" t="s">
        <v>13</v>
      </c>
      <c r="B10" s="76">
        <v>0</v>
      </c>
      <c r="C10" s="76">
        <v>-2</v>
      </c>
      <c r="D10" s="76">
        <v>0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-759</v>
      </c>
      <c r="C11" s="76">
        <v>-857</v>
      </c>
      <c r="D11" s="76">
        <v>-166</v>
      </c>
      <c r="E11" s="76">
        <v>-195</v>
      </c>
      <c r="F11" s="86"/>
      <c r="G11" s="71"/>
    </row>
    <row r="12" spans="1:7" ht="17.25" customHeight="1" thickBot="1">
      <c r="A12" s="54" t="s">
        <v>17</v>
      </c>
      <c r="B12" s="76">
        <v>428</v>
      </c>
      <c r="C12" s="76">
        <v>570</v>
      </c>
      <c r="D12" s="76">
        <v>94</v>
      </c>
      <c r="E12" s="76">
        <v>130</v>
      </c>
      <c r="F12" s="86"/>
      <c r="G12" s="71"/>
    </row>
    <row r="13" spans="1:7" ht="17.25" customHeight="1" thickBot="1">
      <c r="A13" s="54" t="s">
        <v>22</v>
      </c>
      <c r="B13" s="77">
        <f>-0.05</f>
        <v>-0.05</v>
      </c>
      <c r="C13" s="77">
        <v>-0.04</v>
      </c>
      <c r="D13" s="77">
        <v>-0.01</v>
      </c>
      <c r="E13" s="77">
        <v>-0.01</v>
      </c>
      <c r="F13" s="86"/>
      <c r="G13" s="71"/>
    </row>
    <row r="14" spans="1:6" ht="17.25" customHeight="1" thickBot="1">
      <c r="A14" s="1"/>
      <c r="B14" s="85">
        <v>44286</v>
      </c>
      <c r="C14" s="85">
        <v>44196</v>
      </c>
      <c r="D14" s="85">
        <f>B14</f>
        <v>44286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76">
        <v>99536</v>
      </c>
      <c r="C15" s="76">
        <v>103555</v>
      </c>
      <c r="D15" s="76">
        <v>21358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76">
        <v>38737</v>
      </c>
      <c r="C16" s="76">
        <v>42338</v>
      </c>
      <c r="D16" s="76">
        <v>8312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76">
        <v>60799</v>
      </c>
      <c r="C17" s="76">
        <v>61217</v>
      </c>
      <c r="D17" s="76">
        <v>13046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7.25</v>
      </c>
      <c r="C19" s="78">
        <v>7.3</v>
      </c>
      <c r="D19" s="83">
        <v>1.56</v>
      </c>
      <c r="E19" s="84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0.389</v>
      </c>
      <c r="C20" s="79">
        <v>0.409</v>
      </c>
      <c r="D20" s="79">
        <f>B20</f>
        <v>0.389</v>
      </c>
      <c r="E20" s="82">
        <v>0.41</v>
      </c>
      <c r="F20" s="15"/>
      <c r="G20" s="86"/>
      <c r="I20" s="86"/>
    </row>
    <row r="21" ht="16.5" customHeight="1"/>
    <row r="22" spans="1:5" ht="14.25">
      <c r="A22" s="94"/>
      <c r="B22" s="94"/>
      <c r="C22" s="94"/>
      <c r="D22" s="94"/>
      <c r="E22" s="94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8.5" thickBot="1" thickTop="1">
      <c r="A2" s="91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" thickBot="1">
      <c r="A20" s="54" t="s">
        <v>31</v>
      </c>
      <c r="B20" s="57">
        <v>0.879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0" t="s">
        <v>0</v>
      </c>
      <c r="B1" s="92" t="s">
        <v>1</v>
      </c>
      <c r="C1" s="93"/>
      <c r="D1" s="92" t="s">
        <v>2</v>
      </c>
      <c r="E1" s="93"/>
    </row>
    <row r="2" spans="1:5" ht="58.5" thickBot="1" thickTop="1">
      <c r="A2" s="91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4.25">
      <c r="F20" s="15" t="s">
        <v>53</v>
      </c>
    </row>
    <row r="21" ht="14.2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0" t="s">
        <v>0</v>
      </c>
      <c r="B1" s="92" t="s">
        <v>1</v>
      </c>
      <c r="C1" s="93"/>
      <c r="D1" s="92" t="s">
        <v>2</v>
      </c>
      <c r="E1" s="93"/>
    </row>
    <row r="2" spans="1:5" ht="58.5" thickBot="1" thickTop="1">
      <c r="A2" s="91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" thickBot="1">
      <c r="A20" s="54" t="s">
        <v>31</v>
      </c>
      <c r="B20" s="57">
        <v>0.884</v>
      </c>
      <c r="C20" s="57">
        <v>0.897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8.5" thickBot="1" thickTop="1">
      <c r="A2" s="91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" thickBot="1">
      <c r="A20" s="54" t="s">
        <v>31</v>
      </c>
      <c r="B20" s="57">
        <v>0.897</v>
      </c>
      <c r="C20" s="57">
        <v>0.901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8.5" thickBot="1" thickTop="1">
      <c r="A2" s="91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8.5" thickBot="1" thickTop="1">
      <c r="A2" s="91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8.5" thickBot="1" thickTop="1">
      <c r="A2" s="91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8.5" thickBot="1" thickTop="1">
      <c r="A2" s="91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0" t="s">
        <v>0</v>
      </c>
      <c r="B1" s="92" t="s">
        <v>1</v>
      </c>
      <c r="C1" s="93"/>
      <c r="D1" s="92" t="s">
        <v>2</v>
      </c>
      <c r="E1" s="93"/>
    </row>
    <row r="2" spans="1:5" ht="58.5" thickBot="1" thickTop="1">
      <c r="A2" s="91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0" t="s">
        <v>0</v>
      </c>
      <c r="B1" s="92" t="s">
        <v>1</v>
      </c>
      <c r="C1" s="93"/>
      <c r="D1" s="92" t="s">
        <v>2</v>
      </c>
      <c r="E1" s="93"/>
    </row>
    <row r="2" spans="1:5" ht="76.5" customHeight="1" thickBot="1" thickTop="1">
      <c r="A2" s="91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182</v>
      </c>
      <c r="C2" s="1" t="s">
        <v>176</v>
      </c>
      <c r="D2" s="1" t="str">
        <f>B2</f>
        <v>od 01.01.2020
do 31.12.2020</v>
      </c>
      <c r="E2" s="1" t="str">
        <f>C2</f>
        <v>od 01.01.2019
do 31.12.2019</v>
      </c>
    </row>
    <row r="3" spans="1:7" ht="17.25" customHeight="1" thickBot="1" thickTop="1">
      <c r="A3" s="54" t="s">
        <v>5</v>
      </c>
      <c r="B3" s="76">
        <v>4030</v>
      </c>
      <c r="C3" s="76">
        <v>13071</v>
      </c>
      <c r="D3" s="76">
        <v>901</v>
      </c>
      <c r="E3" s="76">
        <v>3039</v>
      </c>
      <c r="F3" s="86"/>
      <c r="G3" s="71"/>
    </row>
    <row r="4" spans="1:9" ht="17.25" customHeight="1" thickBot="1">
      <c r="A4" s="54" t="s">
        <v>6</v>
      </c>
      <c r="B4" s="76">
        <v>6353</v>
      </c>
      <c r="C4" s="76">
        <v>12776</v>
      </c>
      <c r="D4" s="76">
        <v>1420</v>
      </c>
      <c r="E4" s="76">
        <v>2970</v>
      </c>
      <c r="F4" s="86"/>
      <c r="G4" s="71"/>
      <c r="I4" s="87"/>
    </row>
    <row r="5" spans="1:9" ht="17.25" customHeight="1" thickBot="1">
      <c r="A5" s="54" t="s">
        <v>183</v>
      </c>
      <c r="B5" s="76">
        <f>-2323</f>
        <v>-2323</v>
      </c>
      <c r="C5" s="76">
        <v>295</v>
      </c>
      <c r="D5" s="76">
        <f>-519</f>
        <v>-519</v>
      </c>
      <c r="E5" s="76">
        <v>68</v>
      </c>
      <c r="F5" s="86"/>
      <c r="G5" s="71"/>
      <c r="I5" s="87"/>
    </row>
    <row r="6" spans="1:9" ht="17.25" customHeight="1" thickBot="1">
      <c r="A6" s="54" t="s">
        <v>91</v>
      </c>
      <c r="B6" s="76">
        <f>-2293</f>
        <v>-2293</v>
      </c>
      <c r="C6" s="76">
        <v>374</v>
      </c>
      <c r="D6" s="76">
        <v>-512</v>
      </c>
      <c r="E6" s="76">
        <v>87</v>
      </c>
      <c r="F6" s="86"/>
      <c r="G6" s="71"/>
      <c r="I6" s="87"/>
    </row>
    <row r="7" spans="1:8" ht="17.25" customHeight="1" thickBot="1">
      <c r="A7" s="54" t="s">
        <v>92</v>
      </c>
      <c r="B7" s="76">
        <f>-2140</f>
        <v>-2140</v>
      </c>
      <c r="C7" s="76">
        <v>527</v>
      </c>
      <c r="D7" s="76">
        <v>-478</v>
      </c>
      <c r="E7" s="76">
        <v>123</v>
      </c>
      <c r="F7" s="86"/>
      <c r="G7" s="71"/>
      <c r="H7" s="87"/>
    </row>
    <row r="8" spans="1:7" ht="17.25" customHeight="1" thickBot="1">
      <c r="A8" s="54" t="s">
        <v>93</v>
      </c>
      <c r="B8" s="76">
        <f>-3844</f>
        <v>-3844</v>
      </c>
      <c r="C8" s="76">
        <f>-2067</f>
        <v>-2067</v>
      </c>
      <c r="D8" s="76">
        <v>-859</v>
      </c>
      <c r="E8" s="76">
        <v>-481</v>
      </c>
      <c r="F8" s="86"/>
      <c r="G8" s="71"/>
    </row>
    <row r="9" spans="1:7" ht="17.25" customHeight="1" thickBot="1">
      <c r="A9" s="54" t="s">
        <v>11</v>
      </c>
      <c r="B9" s="76">
        <v>4608</v>
      </c>
      <c r="C9" s="76">
        <v>108196</v>
      </c>
      <c r="D9" s="76">
        <v>1030</v>
      </c>
      <c r="E9" s="76">
        <v>25152</v>
      </c>
      <c r="F9" s="86"/>
      <c r="G9" s="71"/>
    </row>
    <row r="10" spans="1:7" ht="17.25" customHeight="1" thickBot="1">
      <c r="A10" s="54" t="s">
        <v>13</v>
      </c>
      <c r="B10" s="76">
        <f>-11</f>
        <v>-11</v>
      </c>
      <c r="C10" s="76">
        <v>79</v>
      </c>
      <c r="D10" s="76">
        <v>-2</v>
      </c>
      <c r="E10" s="76">
        <v>18</v>
      </c>
      <c r="F10" s="86"/>
      <c r="G10" s="71"/>
    </row>
    <row r="11" spans="1:7" ht="17.25" customHeight="1" thickBot="1">
      <c r="A11" s="54" t="s">
        <v>15</v>
      </c>
      <c r="B11" s="76">
        <f>-21100</f>
        <v>-21100</v>
      </c>
      <c r="C11" s="76">
        <f>-92081</f>
        <v>-92081</v>
      </c>
      <c r="D11" s="76">
        <f>-4716</f>
        <v>-4716</v>
      </c>
      <c r="E11" s="76">
        <f>-21405</f>
        <v>-21405</v>
      </c>
      <c r="F11" s="86"/>
      <c r="G11" s="71"/>
    </row>
    <row r="12" spans="1:7" ht="17.25" customHeight="1" thickBot="1">
      <c r="A12" s="54" t="s">
        <v>17</v>
      </c>
      <c r="B12" s="76">
        <f>-16503</f>
        <v>-16503</v>
      </c>
      <c r="C12" s="76">
        <v>16194</v>
      </c>
      <c r="D12" s="76">
        <f>-3689</f>
        <v>-3689</v>
      </c>
      <c r="E12" s="76">
        <f>3765</f>
        <v>3765</v>
      </c>
      <c r="F12" s="86"/>
      <c r="G12" s="71"/>
    </row>
    <row r="13" spans="1:7" ht="17.25" customHeight="1" thickBot="1">
      <c r="A13" s="54" t="s">
        <v>22</v>
      </c>
      <c r="B13" s="77">
        <f>-0.46</f>
        <v>-0.46</v>
      </c>
      <c r="C13" s="77">
        <v>-0.25</v>
      </c>
      <c r="D13" s="77">
        <v>-0.1</v>
      </c>
      <c r="E13" s="77">
        <v>-0.06</v>
      </c>
      <c r="F13" s="86"/>
      <c r="G13" s="71"/>
    </row>
    <row r="14" spans="1:6" ht="17.25" customHeight="1" thickBot="1">
      <c r="A14" s="1"/>
      <c r="B14" s="85">
        <v>44196</v>
      </c>
      <c r="C14" s="1" t="s">
        <v>177</v>
      </c>
      <c r="D14" s="85">
        <f>B14</f>
        <v>44196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103555</v>
      </c>
      <c r="C15" s="76">
        <v>138868</v>
      </c>
      <c r="D15" s="76">
        <v>22440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42338</v>
      </c>
      <c r="C16" s="76">
        <v>56199</v>
      </c>
      <c r="D16" s="76">
        <v>9174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61217</v>
      </c>
      <c r="C17" s="76">
        <v>82669</v>
      </c>
      <c r="D17" s="76">
        <v>13265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</v>
      </c>
      <c r="C19" s="78">
        <v>9.86</v>
      </c>
      <c r="D19" s="83">
        <v>1.58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0.41</v>
      </c>
      <c r="C20" s="79">
        <v>0.4</v>
      </c>
      <c r="D20" s="79">
        <f>B20</f>
        <v>0.41</v>
      </c>
      <c r="E20" s="82">
        <f>C20</f>
        <v>0.4</v>
      </c>
      <c r="F20" s="15"/>
      <c r="G20" s="86"/>
      <c r="I20" s="86"/>
    </row>
    <row r="21" ht="16.5" customHeight="1"/>
    <row r="22" spans="1:5" ht="14.25">
      <c r="A22" s="94"/>
      <c r="B22" s="94"/>
      <c r="C22" s="94"/>
      <c r="D22" s="94"/>
      <c r="E22" s="94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76.5" customHeight="1" thickBot="1" thickTop="1">
      <c r="A2" s="91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76.5" customHeight="1" thickBot="1" thickTop="1">
      <c r="A2" s="91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76.5" customHeight="1" thickBot="1" thickTop="1">
      <c r="A2" s="91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76.5" customHeight="1" thickBot="1" thickTop="1">
      <c r="A2" s="91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76.5" customHeight="1" thickBot="1" thickTop="1">
      <c r="A2" s="91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0"/>
      <c r="B1" s="92" t="s">
        <v>40</v>
      </c>
      <c r="C1" s="93"/>
      <c r="D1" s="92" t="s">
        <v>41</v>
      </c>
      <c r="E1" s="93"/>
    </row>
    <row r="2" spans="1:5" ht="76.5" customHeight="1" thickBot="1" thickTop="1">
      <c r="A2" s="91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8515625" style="0" customWidth="1"/>
  </cols>
  <sheetData>
    <row r="1" ht="14.25">
      <c r="A1" s="7" t="s">
        <v>42</v>
      </c>
    </row>
    <row r="2" ht="14.2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" thickBot="1">
      <c r="A14" s="10" t="s">
        <v>49</v>
      </c>
      <c r="B14" s="11">
        <v>311244</v>
      </c>
      <c r="C14" s="11">
        <v>75659</v>
      </c>
    </row>
    <row r="15" spans="1:3" ht="15" thickBot="1">
      <c r="A15" s="10" t="s">
        <v>50</v>
      </c>
      <c r="B15" s="11">
        <v>105405</v>
      </c>
      <c r="C15" s="11">
        <v>25622</v>
      </c>
    </row>
    <row r="16" spans="1:3" ht="15" thickBot="1">
      <c r="A16" s="10" t="s">
        <v>51</v>
      </c>
      <c r="B16" s="11">
        <v>205839</v>
      </c>
      <c r="C16" s="11">
        <v>50036</v>
      </c>
    </row>
    <row r="17" spans="1:3" ht="15" thickBot="1">
      <c r="A17" s="10" t="s">
        <v>20</v>
      </c>
      <c r="B17" s="11">
        <v>50155</v>
      </c>
      <c r="C17" s="11">
        <v>12192</v>
      </c>
    </row>
    <row r="18" spans="1:3" ht="15" thickBot="1">
      <c r="A18" s="10" t="s">
        <v>52</v>
      </c>
      <c r="B18" s="12">
        <v>838</v>
      </c>
      <c r="C18" s="12">
        <v>204</v>
      </c>
    </row>
    <row r="19" spans="1:3" ht="15" thickBot="1">
      <c r="A19" s="10" t="s">
        <v>21</v>
      </c>
      <c r="B19" s="11">
        <v>8384440</v>
      </c>
      <c r="C19" s="11">
        <v>8384440</v>
      </c>
    </row>
    <row r="20" spans="1:3" ht="15" thickBot="1">
      <c r="A20" s="10" t="s">
        <v>22</v>
      </c>
      <c r="B20" s="12">
        <v>0.69</v>
      </c>
      <c r="C20" s="12">
        <v>0.16</v>
      </c>
    </row>
    <row r="21" spans="1:3" ht="15" thickBot="1">
      <c r="A21" s="10" t="s">
        <v>23</v>
      </c>
      <c r="B21" s="12">
        <v>5.98</v>
      </c>
      <c r="C21" s="12">
        <v>1.45</v>
      </c>
    </row>
    <row r="22" ht="14.25">
      <c r="D22" s="13" t="s">
        <v>53</v>
      </c>
    </row>
    <row r="23" ht="14.2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" thickBot="1">
      <c r="A1" s="99" t="s">
        <v>0</v>
      </c>
      <c r="B1" s="101" t="s">
        <v>108</v>
      </c>
      <c r="C1" s="102"/>
      <c r="D1" s="101" t="s">
        <v>25</v>
      </c>
      <c r="E1" s="103"/>
    </row>
    <row r="2" spans="1:5" s="36" customFormat="1" ht="37.5" thickBot="1">
      <c r="A2" s="100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5.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4.25">
      <c r="A8" s="39" t="s">
        <v>121</v>
      </c>
      <c r="B8" s="97">
        <v>17563</v>
      </c>
      <c r="C8" s="97">
        <v>6721</v>
      </c>
      <c r="D8" s="97">
        <v>4157</v>
      </c>
      <c r="E8" s="97">
        <v>1694</v>
      </c>
    </row>
    <row r="9" spans="1:5" ht="15" thickBot="1">
      <c r="A9" s="38" t="s">
        <v>122</v>
      </c>
      <c r="B9" s="98"/>
      <c r="C9" s="98"/>
      <c r="D9" s="98"/>
      <c r="E9" s="98"/>
    </row>
    <row r="10" spans="1:5" ht="14.25">
      <c r="A10" s="39" t="s">
        <v>121</v>
      </c>
      <c r="B10" s="95">
        <v>-261</v>
      </c>
      <c r="C10" s="95">
        <v>-208</v>
      </c>
      <c r="D10" s="95">
        <v>-62</v>
      </c>
      <c r="E10" s="95">
        <v>-52</v>
      </c>
    </row>
    <row r="11" spans="1:5" ht="15" thickBot="1">
      <c r="A11" s="38" t="s">
        <v>123</v>
      </c>
      <c r="B11" s="96"/>
      <c r="C11" s="96"/>
      <c r="D11" s="96"/>
      <c r="E11" s="96"/>
    </row>
    <row r="12" spans="1:5" ht="14.25">
      <c r="A12" s="39" t="s">
        <v>121</v>
      </c>
      <c r="B12" s="97">
        <v>9463</v>
      </c>
      <c r="C12" s="97">
        <v>-4978</v>
      </c>
      <c r="D12" s="97">
        <v>2240</v>
      </c>
      <c r="E12" s="97">
        <v>-1255</v>
      </c>
    </row>
    <row r="13" spans="1:5" ht="15" thickBot="1">
      <c r="A13" s="38" t="s">
        <v>124</v>
      </c>
      <c r="B13" s="98"/>
      <c r="C13" s="98"/>
      <c r="D13" s="98"/>
      <c r="E13" s="98"/>
    </row>
    <row r="14" spans="1:5" ht="1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A1:A2"/>
    <mergeCell ref="B1:C1"/>
    <mergeCell ref="D1:E1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104" t="s">
        <v>0</v>
      </c>
      <c r="B1" s="101" t="s">
        <v>104</v>
      </c>
      <c r="C1" s="102"/>
      <c r="D1" s="101" t="s">
        <v>25</v>
      </c>
      <c r="E1" s="103"/>
    </row>
    <row r="2" spans="1:5" ht="76.5" customHeight="1" thickBot="1">
      <c r="A2" s="105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6.25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4.25">
      <c r="A1" s="106" t="s">
        <v>0</v>
      </c>
      <c r="B1" s="108" t="s">
        <v>1</v>
      </c>
      <c r="C1" s="109"/>
      <c r="D1" s="16"/>
    </row>
    <row r="2" spans="1:4" ht="15" thickBot="1">
      <c r="A2" s="107"/>
      <c r="B2" s="110"/>
      <c r="C2" s="111"/>
      <c r="D2" s="16"/>
    </row>
    <row r="3" spans="1:4" ht="39" thickBot="1">
      <c r="A3" s="31"/>
      <c r="B3" s="32" t="s">
        <v>116</v>
      </c>
      <c r="C3" s="32" t="s">
        <v>76</v>
      </c>
      <c r="D3" s="16"/>
    </row>
    <row r="4" spans="1:4" ht="26.25" thickBot="1">
      <c r="A4" s="26" t="s">
        <v>5</v>
      </c>
      <c r="B4" s="27">
        <v>41745</v>
      </c>
      <c r="C4" s="27">
        <v>21088</v>
      </c>
      <c r="D4" s="16"/>
    </row>
    <row r="5" spans="1:4" ht="15" thickBot="1">
      <c r="A5" s="26" t="s">
        <v>30</v>
      </c>
      <c r="B5" s="27">
        <v>30630</v>
      </c>
      <c r="C5" s="27">
        <v>12123</v>
      </c>
      <c r="D5" s="16"/>
    </row>
    <row r="6" spans="1:4" ht="15" thickBot="1">
      <c r="A6" s="26" t="s">
        <v>7</v>
      </c>
      <c r="B6" s="27">
        <v>11115</v>
      </c>
      <c r="C6" s="27">
        <v>8965</v>
      </c>
      <c r="D6" s="16"/>
    </row>
    <row r="7" spans="1:4" ht="15" thickBot="1">
      <c r="A7" s="26" t="s">
        <v>8</v>
      </c>
      <c r="B7" s="27">
        <v>11186</v>
      </c>
      <c r="C7" s="27">
        <v>9027</v>
      </c>
      <c r="D7" s="16"/>
    </row>
    <row r="8" spans="1:4" ht="15" thickBot="1">
      <c r="A8" s="26" t="s">
        <v>9</v>
      </c>
      <c r="B8" s="27">
        <v>11710</v>
      </c>
      <c r="C8" s="27">
        <v>9022</v>
      </c>
      <c r="D8" s="16"/>
    </row>
    <row r="9" spans="1:4" ht="15" thickBot="1">
      <c r="A9" s="26" t="s">
        <v>10</v>
      </c>
      <c r="B9" s="27">
        <v>9008</v>
      </c>
      <c r="C9" s="27">
        <v>7035</v>
      </c>
      <c r="D9" s="16"/>
    </row>
    <row r="10" spans="1:4" ht="15" thickBot="1">
      <c r="A10" s="26" t="s">
        <v>11</v>
      </c>
      <c r="B10" s="27">
        <v>-29672</v>
      </c>
      <c r="C10" s="27">
        <v>-45253</v>
      </c>
      <c r="D10" s="16"/>
    </row>
    <row r="11" spans="1:4" ht="15" thickBot="1">
      <c r="A11" s="26" t="s">
        <v>13</v>
      </c>
      <c r="B11" s="28">
        <v>-442</v>
      </c>
      <c r="C11" s="28">
        <v>374</v>
      </c>
      <c r="D11" s="16"/>
    </row>
    <row r="12" spans="1:4" ht="15" thickBot="1">
      <c r="A12" s="26" t="s">
        <v>15</v>
      </c>
      <c r="B12" s="27">
        <v>28016</v>
      </c>
      <c r="C12" s="27">
        <v>45320</v>
      </c>
      <c r="D12" s="16"/>
    </row>
    <row r="13" spans="1:4" ht="15" thickBot="1">
      <c r="A13" s="26" t="s">
        <v>17</v>
      </c>
      <c r="B13" s="27">
        <v>-2098</v>
      </c>
      <c r="C13" s="28">
        <v>441</v>
      </c>
      <c r="D13" s="16"/>
    </row>
    <row r="14" spans="1:4" ht="15" thickBot="1">
      <c r="A14" s="26" t="s">
        <v>18</v>
      </c>
      <c r="B14" s="27">
        <v>315850</v>
      </c>
      <c r="C14" s="27">
        <v>292329</v>
      </c>
      <c r="D14" s="16"/>
    </row>
    <row r="15" spans="1:4" ht="15" thickBot="1">
      <c r="A15" s="26" t="s">
        <v>19</v>
      </c>
      <c r="B15" s="27">
        <v>270262</v>
      </c>
      <c r="C15" s="27">
        <v>255760</v>
      </c>
      <c r="D15" s="16"/>
    </row>
    <row r="16" spans="1:4" ht="15" thickBot="1">
      <c r="A16" s="26" t="s">
        <v>20</v>
      </c>
      <c r="B16" s="27">
        <v>45588</v>
      </c>
      <c r="C16" s="27">
        <v>36569</v>
      </c>
      <c r="D16" s="16"/>
    </row>
    <row r="17" spans="1:4" ht="15" thickBot="1">
      <c r="A17" s="26" t="s">
        <v>21</v>
      </c>
      <c r="B17" s="27">
        <v>8384440</v>
      </c>
      <c r="C17" s="27">
        <v>8270200</v>
      </c>
      <c r="D17" s="16"/>
    </row>
    <row r="18" spans="1:4" ht="15" thickBot="1">
      <c r="A18" s="26" t="s">
        <v>80</v>
      </c>
      <c r="B18" s="28">
        <v>1.07</v>
      </c>
      <c r="C18" s="28">
        <v>0.85</v>
      </c>
      <c r="D18" s="16"/>
    </row>
    <row r="19" spans="1:4" ht="15" thickBot="1">
      <c r="A19" s="26" t="s">
        <v>83</v>
      </c>
      <c r="B19" s="28">
        <v>5.44</v>
      </c>
      <c r="C19" s="28">
        <v>4.42</v>
      </c>
      <c r="D19" s="16"/>
    </row>
    <row r="20" spans="1:4" ht="1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181</v>
      </c>
      <c r="C2" s="1" t="s">
        <v>174</v>
      </c>
      <c r="D2" s="1" t="str">
        <f>B2</f>
        <v>od 01.01.2020
do 30.09.2020</v>
      </c>
      <c r="E2" s="1" t="str">
        <f>C2</f>
        <v>od 01.01.2019
do 30.09.2019</v>
      </c>
    </row>
    <row r="3" spans="1:7" ht="17.25" customHeight="1" thickBot="1" thickTop="1">
      <c r="A3" s="54" t="s">
        <v>5</v>
      </c>
      <c r="B3" s="76">
        <v>2974</v>
      </c>
      <c r="C3" s="76">
        <f>3Q19!B3</f>
        <v>11262</v>
      </c>
      <c r="D3" s="76">
        <v>670</v>
      </c>
      <c r="E3" s="76">
        <f>3Q19!D3</f>
        <v>2614</v>
      </c>
      <c r="F3" s="86"/>
      <c r="G3" s="71"/>
    </row>
    <row r="4" spans="1:9" ht="17.25" customHeight="1" thickBot="1">
      <c r="A4" s="54" t="s">
        <v>6</v>
      </c>
      <c r="B4" s="76">
        <v>4800</v>
      </c>
      <c r="C4" s="76">
        <f>3Q19!B4</f>
        <v>10649</v>
      </c>
      <c r="D4" s="76">
        <v>1081</v>
      </c>
      <c r="E4" s="76">
        <f>3Q19!D4</f>
        <v>2472</v>
      </c>
      <c r="F4" s="86"/>
      <c r="G4" s="71"/>
      <c r="I4" s="87"/>
    </row>
    <row r="5" spans="1:9" ht="17.25" customHeight="1" thickBot="1">
      <c r="A5" s="54" t="s">
        <v>7</v>
      </c>
      <c r="B5" s="76">
        <v>-1826</v>
      </c>
      <c r="C5" s="76">
        <f>3Q19!B5</f>
        <v>613</v>
      </c>
      <c r="D5" s="76">
        <v>-411</v>
      </c>
      <c r="E5" s="76">
        <f>3Q19!D5</f>
        <v>142</v>
      </c>
      <c r="F5" s="86"/>
      <c r="G5" s="71"/>
      <c r="I5" s="87"/>
    </row>
    <row r="6" spans="1:9" ht="17.25" customHeight="1" thickBot="1">
      <c r="A6" s="54" t="s">
        <v>8</v>
      </c>
      <c r="B6" s="76">
        <v>-1843</v>
      </c>
      <c r="C6" s="76">
        <f>3Q19!B6</f>
        <v>610</v>
      </c>
      <c r="D6" s="76">
        <v>-415</v>
      </c>
      <c r="E6" s="76">
        <f>3Q19!D6</f>
        <v>142</v>
      </c>
      <c r="F6" s="86"/>
      <c r="G6" s="71"/>
      <c r="I6" s="87"/>
    </row>
    <row r="7" spans="1:8" ht="17.25" customHeight="1" thickBot="1">
      <c r="A7" s="54" t="s">
        <v>9</v>
      </c>
      <c r="B7" s="76">
        <v>-1692</v>
      </c>
      <c r="C7" s="76">
        <f>3Q19!B7</f>
        <v>666</v>
      </c>
      <c r="D7" s="76">
        <v>-381</v>
      </c>
      <c r="E7" s="76">
        <f>3Q19!D7</f>
        <v>155</v>
      </c>
      <c r="F7" s="86"/>
      <c r="G7" s="71"/>
      <c r="H7" s="87"/>
    </row>
    <row r="8" spans="1:7" ht="17.25" customHeight="1" thickBot="1">
      <c r="A8" s="54" t="s">
        <v>10</v>
      </c>
      <c r="B8" s="76">
        <v>-3596</v>
      </c>
      <c r="C8" s="76">
        <f>3Q19!B8</f>
        <v>-2100</v>
      </c>
      <c r="D8" s="76">
        <v>-810</v>
      </c>
      <c r="E8" s="76">
        <f>3Q19!D8</f>
        <v>-487</v>
      </c>
      <c r="F8" s="86"/>
      <c r="G8" s="71"/>
    </row>
    <row r="9" spans="1:7" ht="17.25" customHeight="1" thickBot="1">
      <c r="A9" s="54" t="s">
        <v>11</v>
      </c>
      <c r="B9" s="76">
        <v>3641</v>
      </c>
      <c r="C9" s="76">
        <v>93411</v>
      </c>
      <c r="D9" s="76">
        <v>820</v>
      </c>
      <c r="E9" s="76">
        <v>21680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f>3Q19!B10</f>
        <v>65</v>
      </c>
      <c r="D10" s="76">
        <v>0</v>
      </c>
      <c r="E10" s="76">
        <f>3Q19!D10</f>
        <v>15</v>
      </c>
      <c r="F10" s="86"/>
      <c r="G10" s="71"/>
    </row>
    <row r="11" spans="1:7" ht="17.25" customHeight="1" thickBot="1">
      <c r="A11" s="54" t="s">
        <v>15</v>
      </c>
      <c r="B11" s="76">
        <v>-20195</v>
      </c>
      <c r="C11" s="76">
        <v>-68366</v>
      </c>
      <c r="D11" s="76">
        <v>-4546</v>
      </c>
      <c r="E11" s="76">
        <v>-15867</v>
      </c>
      <c r="F11" s="86"/>
      <c r="G11" s="71"/>
    </row>
    <row r="12" spans="1:7" ht="17.25" customHeight="1" thickBot="1">
      <c r="A12" s="54" t="s">
        <v>17</v>
      </c>
      <c r="B12" s="76">
        <f>-16556</f>
        <v>-16556</v>
      </c>
      <c r="C12" s="76">
        <f>3Q19!B12</f>
        <v>25110</v>
      </c>
      <c r="D12" s="76">
        <v>-3727</v>
      </c>
      <c r="E12" s="76">
        <f>3Q19!D12</f>
        <v>5828</v>
      </c>
      <c r="F12" s="86"/>
      <c r="G12" s="71"/>
    </row>
    <row r="13" spans="1:7" ht="17.25" customHeight="1" thickBot="1">
      <c r="A13" s="54" t="s">
        <v>22</v>
      </c>
      <c r="B13" s="77">
        <v>-0.43</v>
      </c>
      <c r="C13" s="77">
        <f>3Q19!B13</f>
        <v>-0.25</v>
      </c>
      <c r="D13" s="77">
        <v>-0.1</v>
      </c>
      <c r="E13" s="77">
        <f>3Q19!D13</f>
        <v>-0.06</v>
      </c>
      <c r="F13" s="86"/>
      <c r="G13" s="71"/>
    </row>
    <row r="14" spans="1:6" ht="17.25" customHeight="1" thickBot="1">
      <c r="A14" s="1"/>
      <c r="B14" s="85">
        <v>44104</v>
      </c>
      <c r="C14" s="1" t="s">
        <v>177</v>
      </c>
      <c r="D14" s="85">
        <f>B14</f>
        <v>44104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107329</v>
      </c>
      <c r="C15" s="76">
        <v>138868</v>
      </c>
      <c r="D15" s="76">
        <v>23710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45864</v>
      </c>
      <c r="C16" s="76">
        <v>56199</v>
      </c>
      <c r="D16" s="76">
        <v>10132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61465</v>
      </c>
      <c r="C17" s="76">
        <v>82668</v>
      </c>
      <c r="D17" s="76">
        <v>13578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7.33</v>
      </c>
      <c r="C19" s="78">
        <v>9.86</v>
      </c>
      <c r="D19" s="83">
        <v>1.62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94"/>
      <c r="B22" s="94"/>
      <c r="C22" s="94"/>
      <c r="D22" s="94"/>
      <c r="E22" s="94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99" t="s">
        <v>0</v>
      </c>
      <c r="B1" s="101" t="s">
        <v>108</v>
      </c>
      <c r="C1" s="102"/>
      <c r="D1" s="101" t="s">
        <v>25</v>
      </c>
      <c r="E1" s="102"/>
    </row>
    <row r="2" spans="1:5" ht="76.5" customHeight="1" thickBot="1">
      <c r="A2" s="100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112" t="s">
        <v>0</v>
      </c>
      <c r="B1" s="114" t="s">
        <v>104</v>
      </c>
      <c r="C1" s="115"/>
      <c r="D1" s="116" t="s">
        <v>25</v>
      </c>
      <c r="E1" s="115"/>
    </row>
    <row r="2" spans="1:5" ht="39" thickBot="1">
      <c r="A2" s="113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6.25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6.25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15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6.25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117" t="s">
        <v>0</v>
      </c>
      <c r="B1" s="119" t="s">
        <v>1</v>
      </c>
      <c r="C1" s="120"/>
      <c r="D1" s="121" t="s">
        <v>25</v>
      </c>
      <c r="E1" s="120"/>
    </row>
    <row r="2" spans="1:5" ht="58.5" thickBot="1">
      <c r="A2" s="118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1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4.25">
      <c r="A18" s="20" t="s">
        <v>97</v>
      </c>
      <c r="B18" s="122">
        <v>0.28</v>
      </c>
      <c r="C18" s="122">
        <v>0.14</v>
      </c>
      <c r="D18" s="122">
        <v>0.07</v>
      </c>
      <c r="E18" s="122">
        <v>0.03</v>
      </c>
    </row>
    <row r="19" spans="1:5" ht="15" thickBot="1">
      <c r="A19" s="17" t="s">
        <v>98</v>
      </c>
      <c r="B19" s="123"/>
      <c r="C19" s="123"/>
      <c r="D19" s="123"/>
      <c r="E19" s="123"/>
    </row>
    <row r="20" spans="1:5" ht="1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4.25">
      <c r="A21" s="20" t="s">
        <v>100</v>
      </c>
      <c r="B21" s="122">
        <v>4.7</v>
      </c>
      <c r="C21" s="122">
        <v>3.69</v>
      </c>
      <c r="D21" s="122">
        <v>1.17</v>
      </c>
      <c r="E21" s="122">
        <v>0.96</v>
      </c>
    </row>
    <row r="22" spans="1:5" ht="15" thickBot="1">
      <c r="A22" s="17" t="s">
        <v>101</v>
      </c>
      <c r="B22" s="123"/>
      <c r="C22" s="123"/>
      <c r="D22" s="123"/>
      <c r="E22" s="123"/>
    </row>
    <row r="23" spans="1:5" ht="1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1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B21:B22"/>
    <mergeCell ref="C21:C22"/>
    <mergeCell ref="D21:D22"/>
    <mergeCell ref="E21:E22"/>
    <mergeCell ref="A1:A2"/>
    <mergeCell ref="B1:C1"/>
    <mergeCell ref="D1:E1"/>
    <mergeCell ref="B18:B19"/>
    <mergeCell ref="C18:C19"/>
    <mergeCell ref="D18:D19"/>
    <mergeCell ref="E18:E19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4.25">
      <c r="A1" s="125" t="s">
        <v>0</v>
      </c>
      <c r="B1" s="127" t="s">
        <v>1</v>
      </c>
      <c r="C1" s="128"/>
      <c r="D1" s="44"/>
    </row>
    <row r="2" spans="1:4" ht="15" thickBot="1">
      <c r="A2" s="126"/>
      <c r="B2" s="129"/>
      <c r="C2" s="130"/>
      <c r="D2" s="44"/>
    </row>
    <row r="3" spans="1:4" ht="40.5" customHeight="1">
      <c r="A3" s="131"/>
      <c r="B3" s="133" t="s">
        <v>76</v>
      </c>
      <c r="C3" s="133" t="s">
        <v>77</v>
      </c>
      <c r="D3" s="124"/>
    </row>
    <row r="4" spans="1:4" ht="15" thickBot="1">
      <c r="A4" s="132"/>
      <c r="B4" s="134"/>
      <c r="C4" s="134"/>
      <c r="D4" s="124"/>
    </row>
    <row r="5" spans="1:4" ht="15" thickBot="1">
      <c r="A5" s="49" t="s">
        <v>78</v>
      </c>
      <c r="B5" s="50">
        <v>21088</v>
      </c>
      <c r="C5" s="50">
        <v>10459</v>
      </c>
      <c r="D5" s="44"/>
    </row>
    <row r="6" spans="1:4" ht="15" thickBot="1">
      <c r="A6" s="49" t="s">
        <v>30</v>
      </c>
      <c r="B6" s="50">
        <v>12123</v>
      </c>
      <c r="C6" s="50">
        <v>4286</v>
      </c>
      <c r="D6" s="44"/>
    </row>
    <row r="7" spans="1:4" ht="15" thickBot="1">
      <c r="A7" s="49" t="s">
        <v>7</v>
      </c>
      <c r="B7" s="50">
        <v>8965</v>
      </c>
      <c r="C7" s="50">
        <v>3615</v>
      </c>
      <c r="D7" s="44"/>
    </row>
    <row r="8" spans="1:4" ht="15" thickBot="1">
      <c r="A8" s="49" t="s">
        <v>8</v>
      </c>
      <c r="B8" s="50">
        <v>9027</v>
      </c>
      <c r="C8" s="50">
        <v>3608</v>
      </c>
      <c r="D8" s="44"/>
    </row>
    <row r="9" spans="1:4" ht="15" thickBot="1">
      <c r="A9" s="49" t="s">
        <v>9</v>
      </c>
      <c r="B9" s="50">
        <v>9022</v>
      </c>
      <c r="C9" s="50">
        <v>3672</v>
      </c>
      <c r="D9" s="44"/>
    </row>
    <row r="10" spans="1:4" ht="15" thickBot="1">
      <c r="A10" s="49" t="s">
        <v>10</v>
      </c>
      <c r="B10" s="50">
        <v>7035</v>
      </c>
      <c r="C10" s="50">
        <v>2860</v>
      </c>
      <c r="D10" s="44"/>
    </row>
    <row r="11" spans="1:4" ht="15" thickBot="1">
      <c r="A11" s="49" t="s">
        <v>79</v>
      </c>
      <c r="B11" s="50">
        <v>298060</v>
      </c>
      <c r="C11" s="50">
        <v>62961</v>
      </c>
      <c r="D11" s="44"/>
    </row>
    <row r="12" spans="1:4" ht="15" thickBot="1">
      <c r="A12" s="49" t="s">
        <v>50</v>
      </c>
      <c r="B12" s="50">
        <v>113251</v>
      </c>
      <c r="C12" s="50">
        <v>3850</v>
      </c>
      <c r="D12" s="44"/>
    </row>
    <row r="13" spans="1:4" ht="15" thickBot="1">
      <c r="A13" s="49" t="s">
        <v>51</v>
      </c>
      <c r="B13" s="50">
        <v>148240</v>
      </c>
      <c r="C13" s="50">
        <v>30005</v>
      </c>
      <c r="D13" s="44"/>
    </row>
    <row r="14" spans="1:4" ht="15" thickBot="1">
      <c r="A14" s="49" t="s">
        <v>20</v>
      </c>
      <c r="B14" s="50">
        <v>36569</v>
      </c>
      <c r="C14" s="50">
        <v>29106</v>
      </c>
      <c r="D14" s="44"/>
    </row>
    <row r="15" spans="1:4" ht="15" thickBot="1">
      <c r="A15" s="49" t="s">
        <v>52</v>
      </c>
      <c r="B15" s="51">
        <v>827</v>
      </c>
      <c r="C15" s="51">
        <v>819</v>
      </c>
      <c r="D15" s="44"/>
    </row>
    <row r="16" spans="1:4" ht="15" thickBot="1">
      <c r="A16" s="49" t="s">
        <v>21</v>
      </c>
      <c r="B16" s="50">
        <v>8270200</v>
      </c>
      <c r="C16" s="50">
        <v>8188600</v>
      </c>
      <c r="D16" s="44"/>
    </row>
    <row r="17" spans="1:4" ht="15" thickBot="1">
      <c r="A17" s="49" t="s">
        <v>80</v>
      </c>
      <c r="B17" s="52" t="s">
        <v>81</v>
      </c>
      <c r="C17" s="52" t="s">
        <v>82</v>
      </c>
      <c r="D17" s="44"/>
    </row>
    <row r="18" spans="1:4" ht="15" thickBot="1">
      <c r="A18" s="49" t="s">
        <v>83</v>
      </c>
      <c r="B18" s="51" t="s">
        <v>84</v>
      </c>
      <c r="C18" s="51" t="s">
        <v>85</v>
      </c>
      <c r="D18" s="44"/>
    </row>
    <row r="19" spans="1:4" ht="15" thickBot="1">
      <c r="A19" s="49" t="s">
        <v>86</v>
      </c>
      <c r="B19" s="53">
        <v>0.3336</v>
      </c>
      <c r="C19" s="53">
        <v>0.2734</v>
      </c>
      <c r="D19" s="44"/>
    </row>
    <row r="20" spans="1:4" ht="1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180</v>
      </c>
      <c r="C2" s="1" t="s">
        <v>172</v>
      </c>
      <c r="D2" s="1" t="str">
        <f>B2</f>
        <v>od 01.01.2020
do 30.06.2020</v>
      </c>
      <c r="E2" s="1" t="str">
        <f>C2</f>
        <v>od 01.01.2019
do 30.06.2019</v>
      </c>
    </row>
    <row r="3" spans="1:7" ht="17.25" customHeight="1" thickBot="1" thickTop="1">
      <c r="A3" s="54" t="s">
        <v>5</v>
      </c>
      <c r="B3" s="76">
        <v>2247</v>
      </c>
      <c r="C3" s="76">
        <f>1H19!B3</f>
        <v>9453</v>
      </c>
      <c r="D3" s="76">
        <v>506</v>
      </c>
      <c r="E3" s="76">
        <f>1H19!D3</f>
        <v>2205</v>
      </c>
      <c r="F3" s="72"/>
      <c r="G3" s="71"/>
    </row>
    <row r="4" spans="1:7" ht="17.25" customHeight="1" thickBot="1">
      <c r="A4" s="54" t="s">
        <v>6</v>
      </c>
      <c r="B4" s="76">
        <v>3490</v>
      </c>
      <c r="C4" s="76">
        <f>1H19!B4</f>
        <v>7628</v>
      </c>
      <c r="D4" s="76">
        <v>786</v>
      </c>
      <c r="E4" s="76">
        <f>1H19!D4</f>
        <v>1779</v>
      </c>
      <c r="F4" s="72"/>
      <c r="G4" s="71"/>
    </row>
    <row r="5" spans="1:7" ht="17.25" customHeight="1" thickBot="1">
      <c r="A5" s="54" t="s">
        <v>7</v>
      </c>
      <c r="B5" s="76">
        <v>-1243</v>
      </c>
      <c r="C5" s="76">
        <f>1H19!B5</f>
        <v>1825</v>
      </c>
      <c r="D5" s="76">
        <v>-280</v>
      </c>
      <c r="E5" s="76">
        <f>1H19!D5</f>
        <v>426</v>
      </c>
      <c r="F5" s="72"/>
      <c r="G5" s="71"/>
    </row>
    <row r="6" spans="1:7" ht="17.25" customHeight="1" thickBot="1">
      <c r="A6" s="54" t="s">
        <v>8</v>
      </c>
      <c r="B6" s="76">
        <v>-1258</v>
      </c>
      <c r="C6" s="76">
        <f>1H19!B6</f>
        <v>1918</v>
      </c>
      <c r="D6" s="76">
        <v>-283</v>
      </c>
      <c r="E6" s="76">
        <f>1H19!D6</f>
        <v>447</v>
      </c>
      <c r="F6" s="72"/>
      <c r="G6" s="71"/>
    </row>
    <row r="7" spans="1:7" ht="17.25" customHeight="1" thickBot="1">
      <c r="A7" s="54" t="s">
        <v>9</v>
      </c>
      <c r="B7" s="76">
        <v>-1105</v>
      </c>
      <c r="C7" s="76">
        <f>1H19!B7</f>
        <v>1921</v>
      </c>
      <c r="D7" s="76">
        <v>-249</v>
      </c>
      <c r="E7" s="76">
        <f>1H19!D7</f>
        <v>448</v>
      </c>
      <c r="F7" s="72"/>
      <c r="G7" s="71"/>
    </row>
    <row r="8" spans="1:7" ht="17.25" customHeight="1" thickBot="1">
      <c r="A8" s="54" t="s">
        <v>10</v>
      </c>
      <c r="B8" s="76">
        <v>-983</v>
      </c>
      <c r="C8" s="76">
        <f>1H19!B8</f>
        <v>1596</v>
      </c>
      <c r="D8" s="76">
        <v>-221</v>
      </c>
      <c r="E8" s="76">
        <f>1H19!D8</f>
        <v>372</v>
      </c>
      <c r="F8" s="72"/>
      <c r="G8" s="71"/>
    </row>
    <row r="9" spans="1:7" ht="17.25" customHeight="1" thickBot="1">
      <c r="A9" s="54" t="s">
        <v>11</v>
      </c>
      <c r="B9" s="76">
        <v>3170</v>
      </c>
      <c r="C9" s="76">
        <f>1H19!B9</f>
        <v>19136</v>
      </c>
      <c r="D9" s="76">
        <v>714</v>
      </c>
      <c r="E9" s="76">
        <f>1H19!D9</f>
        <v>4463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f>1H19!B10</f>
        <v>73</v>
      </c>
      <c r="D10" s="76">
        <v>0</v>
      </c>
      <c r="E10" s="76">
        <f>1H19!D10</f>
        <v>17</v>
      </c>
      <c r="F10" s="72"/>
      <c r="G10" s="71"/>
    </row>
    <row r="11" spans="1:7" ht="17.25" customHeight="1" thickBot="1">
      <c r="A11" s="54" t="s">
        <v>15</v>
      </c>
      <c r="B11" s="76">
        <v>-19301</v>
      </c>
      <c r="C11" s="76">
        <f>1H19!B11</f>
        <v>-31447</v>
      </c>
      <c r="D11" s="76">
        <v>-4346</v>
      </c>
      <c r="E11" s="76">
        <f>1H19!D11</f>
        <v>-7334</v>
      </c>
      <c r="F11" s="72"/>
      <c r="G11" s="71"/>
    </row>
    <row r="12" spans="1:7" ht="17.25" customHeight="1" thickBot="1">
      <c r="A12" s="54" t="s">
        <v>17</v>
      </c>
      <c r="B12" s="76">
        <v>-16133</v>
      </c>
      <c r="C12" s="76">
        <f>1H19!B12</f>
        <v>-12238</v>
      </c>
      <c r="D12" s="76">
        <v>-3633</v>
      </c>
      <c r="E12" s="76">
        <f>1H19!D12</f>
        <v>-2854</v>
      </c>
      <c r="F12" s="72"/>
      <c r="G12" s="71"/>
    </row>
    <row r="13" spans="1:7" ht="17.25" customHeight="1" thickBot="1">
      <c r="A13" s="54" t="s">
        <v>22</v>
      </c>
      <c r="B13" s="77">
        <v>-0.12</v>
      </c>
      <c r="C13" s="77">
        <f>1H19!B13</f>
        <v>0.19</v>
      </c>
      <c r="D13" s="77">
        <v>-0.03</v>
      </c>
      <c r="E13" s="77">
        <f>1H19!D13</f>
        <v>0.04</v>
      </c>
      <c r="F13" s="72"/>
      <c r="G13" s="71"/>
    </row>
    <row r="14" spans="1:6" ht="17.25" customHeight="1" thickBot="1">
      <c r="A14" s="1"/>
      <c r="B14" s="85">
        <v>44012</v>
      </c>
      <c r="C14" s="1" t="s">
        <v>177</v>
      </c>
      <c r="D14" s="85">
        <f>B14</f>
        <v>44012</v>
      </c>
      <c r="E14" s="1" t="s">
        <v>177</v>
      </c>
      <c r="F14" s="72"/>
    </row>
    <row r="15" spans="1:9" ht="17.25" customHeight="1" thickBot="1" thickTop="1">
      <c r="A15" s="54" t="s">
        <v>18</v>
      </c>
      <c r="B15" s="76">
        <v>112865</v>
      </c>
      <c r="C15" s="76">
        <v>138868</v>
      </c>
      <c r="D15" s="76">
        <v>25272</v>
      </c>
      <c r="E15" s="80">
        <v>32609.50462369379</v>
      </c>
      <c r="F15" s="72"/>
      <c r="G15" s="86"/>
      <c r="I15" s="86"/>
    </row>
    <row r="16" spans="1:9" ht="17.25" customHeight="1" thickBot="1">
      <c r="A16" s="54" t="s">
        <v>158</v>
      </c>
      <c r="B16" s="76">
        <v>48787</v>
      </c>
      <c r="C16" s="76">
        <v>56199</v>
      </c>
      <c r="D16" s="76">
        <v>10924</v>
      </c>
      <c r="E16" s="80">
        <v>13196.947281906774</v>
      </c>
      <c r="F16" s="72"/>
      <c r="G16" s="86"/>
      <c r="I16" s="86"/>
    </row>
    <row r="17" spans="1:9" ht="17.25" customHeight="1" thickBot="1">
      <c r="A17" s="54" t="s">
        <v>20</v>
      </c>
      <c r="B17" s="76">
        <v>64078</v>
      </c>
      <c r="C17" s="76">
        <v>82668</v>
      </c>
      <c r="D17" s="76">
        <v>14348</v>
      </c>
      <c r="E17" s="80">
        <v>19412.557341787015</v>
      </c>
      <c r="F17" s="72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  <c r="G18" s="86"/>
      <c r="I18" s="86"/>
    </row>
    <row r="19" spans="1:9" ht="17.25" customHeight="1" thickBot="1">
      <c r="A19" s="54" t="s">
        <v>23</v>
      </c>
      <c r="B19" s="78">
        <v>7.64</v>
      </c>
      <c r="C19" s="78">
        <v>9.86</v>
      </c>
      <c r="D19" s="83">
        <v>1.71</v>
      </c>
      <c r="E19" s="84">
        <v>2.315307562793343</v>
      </c>
      <c r="F19" s="72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94"/>
      <c r="B22" s="94"/>
      <c r="C22" s="94"/>
      <c r="D22" s="94"/>
      <c r="E22" s="94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178</v>
      </c>
      <c r="C2" s="1" t="s">
        <v>170</v>
      </c>
      <c r="D2" s="1" t="str">
        <f>B2</f>
        <v>od 01.01.2020
do 31.03.2020</v>
      </c>
      <c r="E2" s="1" t="str">
        <f>C2</f>
        <v>od 01.01.2019
do 31.03.2019</v>
      </c>
    </row>
    <row r="3" spans="1:7" ht="17.25" customHeight="1" thickBot="1" thickTop="1">
      <c r="A3" s="54" t="s">
        <v>5</v>
      </c>
      <c r="B3" s="76">
        <v>1575</v>
      </c>
      <c r="C3" s="76">
        <v>4775</v>
      </c>
      <c r="D3" s="76">
        <v>358</v>
      </c>
      <c r="E3" s="80">
        <v>1111</v>
      </c>
      <c r="F3" s="72"/>
      <c r="G3" s="71"/>
    </row>
    <row r="4" spans="1:7" ht="17.25" customHeight="1" thickBot="1">
      <c r="A4" s="54" t="s">
        <v>6</v>
      </c>
      <c r="B4" s="76">
        <v>2012</v>
      </c>
      <c r="C4" s="76">
        <v>3898</v>
      </c>
      <c r="D4" s="76">
        <v>457</v>
      </c>
      <c r="E4" s="80">
        <v>907</v>
      </c>
      <c r="F4" s="72"/>
      <c r="G4" s="71"/>
    </row>
    <row r="5" spans="1:7" ht="17.25" customHeight="1" thickBot="1">
      <c r="A5" s="54" t="s">
        <v>7</v>
      </c>
      <c r="B5" s="76">
        <v>-437</v>
      </c>
      <c r="C5" s="76">
        <v>877</v>
      </c>
      <c r="D5" s="76">
        <v>-99</v>
      </c>
      <c r="E5" s="80">
        <v>204</v>
      </c>
      <c r="F5" s="72"/>
      <c r="G5" s="71"/>
    </row>
    <row r="6" spans="1:7" ht="17.25" customHeight="1" thickBot="1">
      <c r="A6" s="54" t="s">
        <v>8</v>
      </c>
      <c r="B6" s="76">
        <v>-452</v>
      </c>
      <c r="C6" s="76">
        <v>949</v>
      </c>
      <c r="D6" s="76">
        <v>-103</v>
      </c>
      <c r="E6" s="80">
        <v>221</v>
      </c>
      <c r="F6" s="72"/>
      <c r="G6" s="71"/>
    </row>
    <row r="7" spans="1:7" ht="17.25" customHeight="1" thickBot="1">
      <c r="A7" s="54" t="s">
        <v>9</v>
      </c>
      <c r="B7" s="76">
        <v>-335</v>
      </c>
      <c r="C7" s="76">
        <v>953</v>
      </c>
      <c r="D7" s="76">
        <v>-76</v>
      </c>
      <c r="E7" s="80">
        <v>222</v>
      </c>
      <c r="F7" s="72"/>
      <c r="G7" s="71"/>
    </row>
    <row r="8" spans="1:7" ht="17.25" customHeight="1" thickBot="1">
      <c r="A8" s="54" t="s">
        <v>10</v>
      </c>
      <c r="B8" s="76">
        <v>-353</v>
      </c>
      <c r="C8" s="76">
        <v>800</v>
      </c>
      <c r="D8" s="76">
        <v>-80</v>
      </c>
      <c r="E8" s="80">
        <v>186</v>
      </c>
      <c r="F8" s="72"/>
      <c r="G8" s="71"/>
    </row>
    <row r="9" spans="1:7" ht="17.25" customHeight="1" thickBot="1">
      <c r="A9" s="54" t="s">
        <v>11</v>
      </c>
      <c r="B9" s="76">
        <v>1429</v>
      </c>
      <c r="C9" s="76">
        <v>5485</v>
      </c>
      <c r="D9" s="76">
        <v>325</v>
      </c>
      <c r="E9" s="80">
        <v>1276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v>87</v>
      </c>
      <c r="D10" s="76">
        <v>0</v>
      </c>
      <c r="E10" s="81">
        <v>20</v>
      </c>
      <c r="F10" s="72"/>
      <c r="G10" s="71"/>
    </row>
    <row r="11" spans="1:7" ht="17.25" customHeight="1" thickBot="1">
      <c r="A11" s="54" t="s">
        <v>15</v>
      </c>
      <c r="B11" s="76">
        <v>-857</v>
      </c>
      <c r="C11" s="76">
        <v>-18324</v>
      </c>
      <c r="D11" s="76">
        <v>-195</v>
      </c>
      <c r="E11" s="80">
        <v>-4264</v>
      </c>
      <c r="F11" s="72"/>
      <c r="G11" s="71"/>
    </row>
    <row r="12" spans="1:7" ht="17.25" customHeight="1" thickBot="1">
      <c r="A12" s="54" t="s">
        <v>17</v>
      </c>
      <c r="B12" s="76">
        <v>570</v>
      </c>
      <c r="C12" s="76">
        <v>-12752</v>
      </c>
      <c r="D12" s="76">
        <v>130</v>
      </c>
      <c r="E12" s="80">
        <v>-2967</v>
      </c>
      <c r="F12" s="72"/>
      <c r="G12" s="71"/>
    </row>
    <row r="13" spans="1:7" ht="17.25" customHeight="1" thickBot="1">
      <c r="A13" s="54" t="s">
        <v>22</v>
      </c>
      <c r="B13" s="77">
        <v>-0.04</v>
      </c>
      <c r="C13" s="77">
        <v>0.1</v>
      </c>
      <c r="D13" s="77">
        <f>-0.01</f>
        <v>-0.01</v>
      </c>
      <c r="E13" s="81">
        <v>0.02</v>
      </c>
      <c r="F13" s="72"/>
      <c r="G13" s="71"/>
    </row>
    <row r="14" spans="1:6" ht="17.25" customHeight="1" thickBot="1">
      <c r="A14" s="1"/>
      <c r="B14" s="1" t="s">
        <v>179</v>
      </c>
      <c r="C14" s="1" t="s">
        <v>177</v>
      </c>
      <c r="D14" s="1" t="str">
        <f>B14</f>
        <v>31.03.2020</v>
      </c>
      <c r="E14" s="1" t="s">
        <v>177</v>
      </c>
      <c r="F14" s="72"/>
    </row>
    <row r="15" spans="1:6" ht="17.25" customHeight="1" thickBot="1" thickTop="1">
      <c r="A15" s="54" t="s">
        <v>18</v>
      </c>
      <c r="B15" s="76">
        <v>134702</v>
      </c>
      <c r="C15" s="76">
        <v>138868</v>
      </c>
      <c r="D15" s="76">
        <v>29590</v>
      </c>
      <c r="E15" s="80">
        <v>32609.50462369379</v>
      </c>
      <c r="F15" s="72"/>
    </row>
    <row r="16" spans="1:6" ht="17.25" customHeight="1" thickBot="1">
      <c r="A16" s="54" t="s">
        <v>158</v>
      </c>
      <c r="B16" s="76">
        <v>52387</v>
      </c>
      <c r="C16" s="76">
        <v>56199</v>
      </c>
      <c r="D16" s="76">
        <v>11508</v>
      </c>
      <c r="E16" s="80">
        <v>13196.947281906774</v>
      </c>
      <c r="F16" s="72"/>
    </row>
    <row r="17" spans="1:6" ht="17.25" customHeight="1" thickBot="1">
      <c r="A17" s="54" t="s">
        <v>20</v>
      </c>
      <c r="B17" s="76">
        <v>82315</v>
      </c>
      <c r="C17" s="76">
        <v>82668</v>
      </c>
      <c r="D17" s="76">
        <v>18082</v>
      </c>
      <c r="E17" s="80">
        <v>19412.557341787015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9.82</v>
      </c>
      <c r="C19" s="78">
        <v>9.86</v>
      </c>
      <c r="D19" s="83">
        <v>2.16</v>
      </c>
      <c r="E19" s="84">
        <v>2.315307562793343</v>
      </c>
      <c r="F19" s="72"/>
    </row>
    <row r="20" spans="1:6" ht="17.25" customHeight="1" thickBot="1">
      <c r="A20" s="54" t="s">
        <v>31</v>
      </c>
      <c r="B20" s="79">
        <v>0.39</v>
      </c>
      <c r="C20" s="79">
        <v>0.4</v>
      </c>
      <c r="D20" s="79">
        <v>0.39</v>
      </c>
      <c r="E20" s="82">
        <v>0.4</v>
      </c>
      <c r="F20" s="15"/>
    </row>
    <row r="21" ht="16.5" customHeight="1"/>
    <row r="22" spans="1:5" ht="14.25">
      <c r="A22" s="94"/>
      <c r="B22" s="94"/>
      <c r="C22" s="94"/>
      <c r="D22" s="94"/>
      <c r="E22" s="94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176</v>
      </c>
      <c r="C2" s="1" t="s">
        <v>168</v>
      </c>
      <c r="D2" s="1" t="str">
        <f>B2</f>
        <v>od 01.01.2019
do 31.12.2019</v>
      </c>
      <c r="E2" s="1" t="str">
        <f>C2</f>
        <v>od 01.01.2018
do 31.12.2018</v>
      </c>
    </row>
    <row r="3" spans="1:7" ht="17.25" customHeight="1" thickBot="1" thickTop="1">
      <c r="A3" s="54" t="s">
        <v>5</v>
      </c>
      <c r="B3" s="76">
        <v>13071</v>
      </c>
      <c r="C3" s="76">
        <v>27611</v>
      </c>
      <c r="D3" s="76">
        <v>3038.5310324654065</v>
      </c>
      <c r="E3" s="80">
        <v>6471</v>
      </c>
      <c r="F3" s="72"/>
      <c r="G3" s="71"/>
    </row>
    <row r="4" spans="1:7" ht="17.25" customHeight="1" thickBot="1">
      <c r="A4" s="54" t="s">
        <v>6</v>
      </c>
      <c r="B4" s="76">
        <v>12776</v>
      </c>
      <c r="C4" s="76">
        <v>22751</v>
      </c>
      <c r="D4" s="76">
        <v>2969.835406839452</v>
      </c>
      <c r="E4" s="80">
        <v>5332</v>
      </c>
      <c r="F4" s="72"/>
      <c r="G4" s="71"/>
    </row>
    <row r="5" spans="1:7" ht="17.25" customHeight="1" thickBot="1">
      <c r="A5" s="54" t="s">
        <v>7</v>
      </c>
      <c r="B5" s="76">
        <v>295</v>
      </c>
      <c r="C5" s="76">
        <v>4860</v>
      </c>
      <c r="D5" s="76">
        <v>68.4631625439985</v>
      </c>
      <c r="E5" s="80">
        <v>1139</v>
      </c>
      <c r="F5" s="72"/>
      <c r="G5" s="71"/>
    </row>
    <row r="6" spans="1:7" ht="17.25" customHeight="1" thickBot="1">
      <c r="A6" s="54" t="s">
        <v>8</v>
      </c>
      <c r="B6" s="76">
        <v>374</v>
      </c>
      <c r="C6" s="76">
        <v>4951</v>
      </c>
      <c r="D6" s="76">
        <v>86.88479245889764</v>
      </c>
      <c r="E6" s="80">
        <v>1160</v>
      </c>
      <c r="F6" s="72"/>
      <c r="G6" s="71"/>
    </row>
    <row r="7" spans="1:7" ht="17.25" customHeight="1" thickBot="1">
      <c r="A7" s="54" t="s">
        <v>9</v>
      </c>
      <c r="B7" s="76">
        <v>527</v>
      </c>
      <c r="C7" s="76">
        <v>5032</v>
      </c>
      <c r="D7" s="76">
        <v>122.5361303807939</v>
      </c>
      <c r="E7" s="80">
        <v>1179</v>
      </c>
      <c r="F7" s="72"/>
      <c r="G7" s="71"/>
    </row>
    <row r="8" spans="1:7" ht="17.25" customHeight="1" thickBot="1">
      <c r="A8" s="54" t="s">
        <v>10</v>
      </c>
      <c r="B8" s="76">
        <v>-2067</v>
      </c>
      <c r="C8" s="76">
        <v>2050</v>
      </c>
      <c r="D8" s="76">
        <v>-480.5577207769691</v>
      </c>
      <c r="E8" s="80">
        <v>480</v>
      </c>
      <c r="F8" s="72"/>
      <c r="G8" s="71"/>
    </row>
    <row r="9" spans="1:7" ht="17.25" customHeight="1" thickBot="1">
      <c r="A9" s="54" t="s">
        <v>11</v>
      </c>
      <c r="B9" s="76">
        <v>108196</v>
      </c>
      <c r="C9" s="76">
        <v>117758</v>
      </c>
      <c r="D9" s="76">
        <v>25151.57561539758</v>
      </c>
      <c r="E9" s="80">
        <v>27598</v>
      </c>
      <c r="F9" s="72"/>
      <c r="G9" s="71"/>
    </row>
    <row r="10" spans="1:7" ht="17.25" customHeight="1" thickBot="1">
      <c r="A10" s="54" t="s">
        <v>13</v>
      </c>
      <c r="B10" s="76">
        <v>79</v>
      </c>
      <c r="C10" s="76">
        <v>-152</v>
      </c>
      <c r="D10" s="76">
        <v>18.364583474586944</v>
      </c>
      <c r="E10" s="81">
        <v>-36</v>
      </c>
      <c r="F10" s="72"/>
      <c r="G10" s="71"/>
    </row>
    <row r="11" spans="1:7" ht="17.25" customHeight="1" thickBot="1">
      <c r="A11" s="54" t="s">
        <v>15</v>
      </c>
      <c r="B11" s="76">
        <v>-92081</v>
      </c>
      <c r="C11" s="76">
        <v>-105878</v>
      </c>
      <c r="D11" s="76">
        <v>-21405.433049663803</v>
      </c>
      <c r="E11" s="80">
        <v>-24814</v>
      </c>
      <c r="F11" s="72"/>
      <c r="G11" s="71"/>
    </row>
    <row r="12" spans="1:7" ht="17.25" customHeight="1" thickBot="1">
      <c r="A12" s="54" t="s">
        <v>17</v>
      </c>
      <c r="B12" s="76">
        <v>16194</v>
      </c>
      <c r="C12" s="76">
        <v>11728</v>
      </c>
      <c r="D12" s="76">
        <v>3764.5071492083666</v>
      </c>
      <c r="E12" s="80">
        <v>2749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0.24</v>
      </c>
      <c r="D13" s="77">
        <v>-0.05731542247031037</v>
      </c>
      <c r="E13" s="81">
        <v>0.06</v>
      </c>
      <c r="F13" s="72"/>
      <c r="G13" s="71"/>
    </row>
    <row r="14" spans="1:6" ht="17.25" customHeight="1" thickBot="1">
      <c r="A14" s="1"/>
      <c r="B14" s="1" t="s">
        <v>177</v>
      </c>
      <c r="C14" s="1" t="s">
        <v>169</v>
      </c>
      <c r="D14" s="1" t="str">
        <f>B14</f>
        <v>31.12.2019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138868</v>
      </c>
      <c r="C15" s="76">
        <v>289514</v>
      </c>
      <c r="D15" s="76">
        <v>32609.50462369379</v>
      </c>
      <c r="E15" s="80">
        <v>67329</v>
      </c>
      <c r="F15" s="72"/>
    </row>
    <row r="16" spans="1:6" ht="17.25" customHeight="1" thickBot="1">
      <c r="A16" s="54" t="s">
        <v>158</v>
      </c>
      <c r="B16" s="76">
        <v>56199</v>
      </c>
      <c r="C16" s="76">
        <v>204778</v>
      </c>
      <c r="D16" s="76">
        <v>13196.947281906774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82668</v>
      </c>
      <c r="C17" s="76">
        <v>84736</v>
      </c>
      <c r="D17" s="76">
        <v>19412.557341787015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78">
        <v>10.11</v>
      </c>
      <c r="D19" s="83">
        <v>2.315307562793343</v>
      </c>
      <c r="E19" s="84">
        <v>2.35</v>
      </c>
      <c r="F19" s="72"/>
    </row>
    <row r="20" spans="1:6" ht="17.25" customHeight="1" thickBot="1">
      <c r="A20" s="54" t="s">
        <v>31</v>
      </c>
      <c r="B20" s="79">
        <v>0.4</v>
      </c>
      <c r="C20" s="79">
        <v>0.71</v>
      </c>
      <c r="D20" s="79">
        <v>0.4</v>
      </c>
      <c r="E20" s="82">
        <v>0.71</v>
      </c>
      <c r="F20" s="15"/>
    </row>
    <row r="21" ht="16.5" customHeight="1"/>
    <row r="22" spans="1:5" ht="14.25">
      <c r="A22" s="94"/>
      <c r="B22" s="94"/>
      <c r="C22" s="94"/>
      <c r="D22" s="94"/>
      <c r="E22" s="94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2" sqref="A22:E22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174</v>
      </c>
      <c r="C2" s="1" t="s">
        <v>165</v>
      </c>
      <c r="D2" s="1" t="str">
        <f>B2</f>
        <v>od 01.01.2019
do 30.09.2019</v>
      </c>
      <c r="E2" s="1" t="str">
        <f>C2</f>
        <v>od 01.01.2018
do 30.09.2018</v>
      </c>
    </row>
    <row r="3" spans="1:7" ht="17.25" customHeight="1" thickBot="1" thickTop="1">
      <c r="A3" s="54" t="s">
        <v>5</v>
      </c>
      <c r="B3" s="76">
        <v>11262</v>
      </c>
      <c r="C3" s="76">
        <v>22461</v>
      </c>
      <c r="D3" s="76">
        <v>2614</v>
      </c>
      <c r="E3" s="80">
        <v>5281</v>
      </c>
      <c r="F3" s="72"/>
      <c r="G3" s="71"/>
    </row>
    <row r="4" spans="1:7" ht="17.25" customHeight="1" thickBot="1">
      <c r="A4" s="54" t="s">
        <v>6</v>
      </c>
      <c r="B4" s="76">
        <v>10649</v>
      </c>
      <c r="C4" s="76">
        <v>18353</v>
      </c>
      <c r="D4" s="76">
        <v>2472</v>
      </c>
      <c r="E4" s="80">
        <v>4315</v>
      </c>
      <c r="F4" s="72"/>
      <c r="G4" s="71"/>
    </row>
    <row r="5" spans="1:7" ht="17.25" customHeight="1" thickBot="1">
      <c r="A5" s="54" t="s">
        <v>7</v>
      </c>
      <c r="B5" s="76">
        <v>613</v>
      </c>
      <c r="C5" s="76">
        <v>4108</v>
      </c>
      <c r="D5" s="76">
        <v>142</v>
      </c>
      <c r="E5" s="80">
        <v>966</v>
      </c>
      <c r="F5" s="72"/>
      <c r="G5" s="71"/>
    </row>
    <row r="6" spans="1:7" ht="17.25" customHeight="1" thickBot="1">
      <c r="A6" s="54" t="s">
        <v>8</v>
      </c>
      <c r="B6" s="76">
        <v>610</v>
      </c>
      <c r="C6" s="76">
        <v>4146</v>
      </c>
      <c r="D6" s="76">
        <v>142</v>
      </c>
      <c r="E6" s="80">
        <v>975</v>
      </c>
      <c r="F6" s="72"/>
      <c r="G6" s="71"/>
    </row>
    <row r="7" spans="1:7" ht="17.25" customHeight="1" thickBot="1">
      <c r="A7" s="54" t="s">
        <v>9</v>
      </c>
      <c r="B7" s="76">
        <v>666</v>
      </c>
      <c r="C7" s="76">
        <v>4208</v>
      </c>
      <c r="D7" s="76">
        <v>155</v>
      </c>
      <c r="E7" s="80">
        <v>989</v>
      </c>
      <c r="F7" s="72"/>
      <c r="G7" s="71"/>
    </row>
    <row r="8" spans="1:7" ht="17.25" customHeight="1" thickBot="1">
      <c r="A8" s="54" t="s">
        <v>10</v>
      </c>
      <c r="B8" s="76">
        <v>-2100</v>
      </c>
      <c r="C8" s="76">
        <v>3456</v>
      </c>
      <c r="D8" s="76">
        <v>-487</v>
      </c>
      <c r="E8" s="80">
        <v>812</v>
      </c>
      <c r="F8" s="72"/>
      <c r="G8" s="71"/>
    </row>
    <row r="9" spans="1:7" ht="17.25" customHeight="1" thickBot="1">
      <c r="A9" s="54" t="s">
        <v>11</v>
      </c>
      <c r="B9" s="76">
        <v>93004</v>
      </c>
      <c r="C9" s="76">
        <v>94026</v>
      </c>
      <c r="D9" s="76">
        <v>21586</v>
      </c>
      <c r="E9" s="80">
        <v>21857</v>
      </c>
      <c r="F9" s="72"/>
      <c r="G9" s="71"/>
    </row>
    <row r="10" spans="1:7" ht="17.25" customHeight="1" thickBot="1">
      <c r="A10" s="54" t="s">
        <v>13</v>
      </c>
      <c r="B10" s="76">
        <v>65</v>
      </c>
      <c r="C10" s="76">
        <v>-36</v>
      </c>
      <c r="D10" s="78">
        <v>15</v>
      </c>
      <c r="E10" s="81">
        <v>-8</v>
      </c>
      <c r="F10" s="72"/>
      <c r="G10" s="71"/>
    </row>
    <row r="11" spans="1:7" ht="17.25" customHeight="1" thickBot="1">
      <c r="A11" s="54" t="s">
        <v>15</v>
      </c>
      <c r="B11" s="76">
        <v>-67959</v>
      </c>
      <c r="C11" s="76">
        <v>-77711</v>
      </c>
      <c r="D11" s="76">
        <v>-15773</v>
      </c>
      <c r="E11" s="80">
        <v>-18021</v>
      </c>
      <c r="F11" s="72"/>
      <c r="G11" s="71"/>
    </row>
    <row r="12" spans="1:7" ht="17.25" customHeight="1" thickBot="1">
      <c r="A12" s="54" t="s">
        <v>17</v>
      </c>
      <c r="B12" s="76">
        <v>25110</v>
      </c>
      <c r="C12" s="76">
        <v>16279</v>
      </c>
      <c r="D12" s="76">
        <v>5828</v>
      </c>
      <c r="E12" s="80">
        <v>3827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0.41</v>
      </c>
      <c r="D13" s="78">
        <v>-0.06</v>
      </c>
      <c r="E13" s="81">
        <v>0.1</v>
      </c>
      <c r="F13" s="72"/>
      <c r="G13" s="71"/>
    </row>
    <row r="14" spans="1:6" ht="17.25" customHeight="1" thickBot="1">
      <c r="A14" s="1"/>
      <c r="B14" s="1" t="s">
        <v>175</v>
      </c>
      <c r="C14" s="1" t="s">
        <v>169</v>
      </c>
      <c r="D14" s="1" t="str">
        <f>B14</f>
        <v>30.09.2019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166515</v>
      </c>
      <c r="C15" s="63">
        <v>289514</v>
      </c>
      <c r="D15" s="76">
        <v>38072.742960032934</v>
      </c>
      <c r="E15" s="80">
        <v>67329</v>
      </c>
      <c r="F15" s="72"/>
    </row>
    <row r="16" spans="1:6" ht="17.25" customHeight="1" thickBot="1">
      <c r="A16" s="54" t="s">
        <v>158</v>
      </c>
      <c r="B16" s="76">
        <v>83879</v>
      </c>
      <c r="C16" s="63">
        <v>204778</v>
      </c>
      <c r="D16" s="76">
        <v>19178.551257545274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82636</v>
      </c>
      <c r="C17" s="63">
        <v>84736</v>
      </c>
      <c r="D17" s="76">
        <v>18894.191702487657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64">
        <v>10.11</v>
      </c>
      <c r="D19" s="83">
        <v>2.2534828447084903</v>
      </c>
      <c r="E19" s="84">
        <v>2.35</v>
      </c>
      <c r="F19" s="72"/>
    </row>
    <row r="20" spans="1:6" ht="17.25" customHeight="1" thickBot="1">
      <c r="A20" s="54" t="s">
        <v>31</v>
      </c>
      <c r="B20" s="79">
        <v>0.5</v>
      </c>
      <c r="C20" s="67">
        <v>0.71</v>
      </c>
      <c r="D20" s="79">
        <v>0.5</v>
      </c>
      <c r="E20" s="82">
        <v>0.71</v>
      </c>
      <c r="F20" s="15"/>
    </row>
    <row r="21" ht="16.5" customHeight="1"/>
    <row r="22" spans="1:5" ht="14.25">
      <c r="A22" s="94"/>
      <c r="B22" s="94"/>
      <c r="C22" s="94"/>
      <c r="D22" s="94"/>
      <c r="E22" s="94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3" sqref="B3:B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0" t="s">
        <v>0</v>
      </c>
      <c r="B1" s="92" t="s">
        <v>1</v>
      </c>
      <c r="C1" s="93"/>
      <c r="D1" s="92" t="s">
        <v>25</v>
      </c>
      <c r="E1" s="93"/>
    </row>
    <row r="2" spans="1:5" ht="51" customHeight="1" thickBot="1" thickTop="1">
      <c r="A2" s="91"/>
      <c r="B2" s="1" t="s">
        <v>172</v>
      </c>
      <c r="C2" s="1" t="s">
        <v>162</v>
      </c>
      <c r="D2" s="1" t="str">
        <f>B2</f>
        <v>od 01.01.2019
do 30.06.2019</v>
      </c>
      <c r="E2" s="1" t="str">
        <f>C2</f>
        <v>od 01.01.2018
do 30.06.2018</v>
      </c>
    </row>
    <row r="3" spans="1:7" ht="17.25" customHeight="1" thickBot="1" thickTop="1">
      <c r="A3" s="54" t="s">
        <v>5</v>
      </c>
      <c r="B3" s="76">
        <v>9453</v>
      </c>
      <c r="C3" s="76">
        <v>16195</v>
      </c>
      <c r="D3" s="76">
        <v>2205</v>
      </c>
      <c r="E3" s="80">
        <v>3820</v>
      </c>
      <c r="F3" s="72"/>
      <c r="G3" s="71"/>
    </row>
    <row r="4" spans="1:7" ht="17.25" customHeight="1" thickBot="1">
      <c r="A4" s="54" t="s">
        <v>6</v>
      </c>
      <c r="B4" s="76">
        <v>7628</v>
      </c>
      <c r="C4" s="76">
        <v>13245</v>
      </c>
      <c r="D4" s="76">
        <v>1779</v>
      </c>
      <c r="E4" s="80">
        <v>3124</v>
      </c>
      <c r="F4" s="72"/>
      <c r="G4" s="71"/>
    </row>
    <row r="5" spans="1:7" ht="17.25" customHeight="1" thickBot="1">
      <c r="A5" s="54" t="s">
        <v>7</v>
      </c>
      <c r="B5" s="76">
        <v>1825</v>
      </c>
      <c r="C5" s="76">
        <v>2950</v>
      </c>
      <c r="D5" s="76">
        <v>426</v>
      </c>
      <c r="E5" s="80">
        <v>696</v>
      </c>
      <c r="F5" s="72"/>
      <c r="G5" s="71"/>
    </row>
    <row r="6" spans="1:7" ht="17.25" customHeight="1" thickBot="1">
      <c r="A6" s="54" t="s">
        <v>8</v>
      </c>
      <c r="B6" s="76">
        <v>1918</v>
      </c>
      <c r="C6" s="76">
        <v>2979</v>
      </c>
      <c r="D6" s="76">
        <v>447</v>
      </c>
      <c r="E6" s="80">
        <v>703</v>
      </c>
      <c r="F6" s="72"/>
      <c r="G6" s="71"/>
    </row>
    <row r="7" spans="1:7" ht="17.25" customHeight="1" thickBot="1">
      <c r="A7" s="54" t="s">
        <v>9</v>
      </c>
      <c r="B7" s="76">
        <v>1921</v>
      </c>
      <c r="C7" s="76">
        <v>3022</v>
      </c>
      <c r="D7" s="76">
        <v>448</v>
      </c>
      <c r="E7" s="80">
        <v>713</v>
      </c>
      <c r="F7" s="72"/>
      <c r="G7" s="71"/>
    </row>
    <row r="8" spans="1:7" ht="17.25" customHeight="1" thickBot="1">
      <c r="A8" s="54" t="s">
        <v>10</v>
      </c>
      <c r="B8" s="76">
        <v>1596</v>
      </c>
      <c r="C8" s="76">
        <v>2464</v>
      </c>
      <c r="D8" s="76">
        <v>372</v>
      </c>
      <c r="E8" s="80">
        <v>581</v>
      </c>
      <c r="F8" s="72"/>
      <c r="G8" s="71"/>
    </row>
    <row r="9" spans="1:7" ht="17.25" customHeight="1" thickBot="1">
      <c r="A9" s="54" t="s">
        <v>11</v>
      </c>
      <c r="B9" s="76">
        <v>19136</v>
      </c>
      <c r="C9" s="76">
        <v>94796</v>
      </c>
      <c r="D9" s="76">
        <v>4463</v>
      </c>
      <c r="E9" s="80">
        <v>22360</v>
      </c>
      <c r="F9" s="72"/>
      <c r="G9" s="71"/>
    </row>
    <row r="10" spans="1:7" ht="17.25" customHeight="1" thickBot="1">
      <c r="A10" s="54" t="s">
        <v>13</v>
      </c>
      <c r="B10" s="76">
        <v>73</v>
      </c>
      <c r="C10" s="76">
        <v>-14</v>
      </c>
      <c r="D10" s="78">
        <v>17</v>
      </c>
      <c r="E10" s="81">
        <v>-3</v>
      </c>
      <c r="F10" s="72"/>
      <c r="G10" s="71"/>
    </row>
    <row r="11" spans="1:7" ht="17.25" customHeight="1" thickBot="1">
      <c r="A11" s="54" t="s">
        <v>15</v>
      </c>
      <c r="B11" s="76">
        <v>-31447</v>
      </c>
      <c r="C11" s="76">
        <v>-81650</v>
      </c>
      <c r="D11" s="76">
        <v>-7334</v>
      </c>
      <c r="E11" s="80">
        <v>-19259</v>
      </c>
      <c r="F11" s="72"/>
      <c r="G11" s="71"/>
    </row>
    <row r="12" spans="1:7" ht="17.25" customHeight="1" thickBot="1">
      <c r="A12" s="54" t="s">
        <v>17</v>
      </c>
      <c r="B12" s="76">
        <v>-12238</v>
      </c>
      <c r="C12" s="76">
        <v>13132</v>
      </c>
      <c r="D12" s="76">
        <v>-2854</v>
      </c>
      <c r="E12" s="80">
        <v>3098</v>
      </c>
      <c r="F12" s="72"/>
      <c r="G12" s="71"/>
    </row>
    <row r="13" spans="1:7" ht="17.25" customHeight="1" thickBot="1">
      <c r="A13" s="54" t="s">
        <v>22</v>
      </c>
      <c r="B13" s="77">
        <v>0.19</v>
      </c>
      <c r="C13" s="77">
        <v>0.29</v>
      </c>
      <c r="D13" s="78">
        <v>0.04</v>
      </c>
      <c r="E13" s="81">
        <v>0.07</v>
      </c>
      <c r="F13" s="72"/>
      <c r="G13" s="71"/>
    </row>
    <row r="14" spans="1:6" ht="17.25" customHeight="1" thickBot="1">
      <c r="A14" s="1"/>
      <c r="B14" s="1" t="s">
        <v>173</v>
      </c>
      <c r="C14" s="1" t="s">
        <v>169</v>
      </c>
      <c r="D14" s="1" t="str">
        <f>B14</f>
        <v>30.06.2019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252089</v>
      </c>
      <c r="C15" s="63">
        <v>289514</v>
      </c>
      <c r="D15" s="76">
        <v>59287</v>
      </c>
      <c r="E15" s="80">
        <v>67329</v>
      </c>
      <c r="F15" s="72"/>
    </row>
    <row r="16" spans="1:6" ht="17.25" customHeight="1" thickBot="1">
      <c r="A16" s="54" t="s">
        <v>158</v>
      </c>
      <c r="B16" s="76">
        <v>165757</v>
      </c>
      <c r="C16" s="63">
        <v>204778</v>
      </c>
      <c r="D16" s="76">
        <v>38984</v>
      </c>
      <c r="E16" s="80">
        <v>47623</v>
      </c>
      <c r="F16" s="72"/>
    </row>
    <row r="17" spans="1:6" ht="17.25" customHeight="1" thickBot="1">
      <c r="A17" s="54" t="s">
        <v>20</v>
      </c>
      <c r="B17" s="76">
        <v>86332</v>
      </c>
      <c r="C17" s="63">
        <v>84736</v>
      </c>
      <c r="D17" s="76">
        <v>20304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10.3</v>
      </c>
      <c r="C19" s="64">
        <v>10.11</v>
      </c>
      <c r="D19" s="78">
        <v>2.42</v>
      </c>
      <c r="E19" s="81">
        <v>2.35</v>
      </c>
      <c r="F19" s="72"/>
    </row>
    <row r="20" spans="1:6" ht="17.25" customHeight="1" thickBot="1">
      <c r="A20" s="54" t="s">
        <v>31</v>
      </c>
      <c r="B20" s="79">
        <v>0.66</v>
      </c>
      <c r="C20" s="67">
        <v>0.71</v>
      </c>
      <c r="D20" s="79">
        <v>0.66</v>
      </c>
      <c r="E20" s="82">
        <v>0.71</v>
      </c>
      <c r="F20" s="15"/>
    </row>
    <row r="21" ht="16.5" customHeight="1"/>
    <row r="22" spans="1:5" ht="14.25">
      <c r="A22" s="94"/>
      <c r="B22" s="94"/>
      <c r="C22" s="94"/>
      <c r="D22" s="94"/>
      <c r="E22" s="94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2021-08-11T08:12:51Z</dcterms:modified>
  <cp:category/>
  <cp:version/>
  <cp:contentType/>
  <cp:contentStatus/>
</cp:coreProperties>
</file>